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mc:AlternateContent xmlns:mc="http://schemas.openxmlformats.org/markup-compatibility/2006">
    <mc:Choice Requires="x15">
      <x15ac:absPath xmlns:x15ac="http://schemas.microsoft.com/office/spreadsheetml/2010/11/ac" url="D:\底稿\2020年\18-奉节绩效评价-2021\28-2020年中央地质灾害防治资金\03-排版稿\"/>
    </mc:Choice>
  </mc:AlternateContent>
  <xr:revisionPtr revIDLastSave="0" documentId="13_ncr:1_{140285EC-E02E-4824-A425-6C503ACC843C}" xr6:coauthVersionLast="47" xr6:coauthVersionMax="47" xr10:uidLastSave="{00000000-0000-0000-0000-000000000000}"/>
  <bookViews>
    <workbookView xWindow="-110" yWindow="-110" windowWidth="21820" windowHeight="14020" xr2:uid="{00000000-000D-0000-FFFF-FFFF00000000}"/>
  </bookViews>
  <sheets>
    <sheet name="10-2020年中央地质灾害防治资金" sheetId="1" r:id="rId1"/>
    <sheet name="13-2020年中央自然灾害防治体系建设补助资金 (2 (5)" sheetId="2" state="hidden" r:id="rId2"/>
    <sheet name="13-2020年中央自然灾害防治体系建设补助资金 (2 (4)" sheetId="3" state="hidden" r:id="rId3"/>
    <sheet name="13-2020年中央自然灾害防治体系建设补助资金 (2 (3)" sheetId="4" state="hidden" r:id="rId4"/>
    <sheet name="13-2020年中央自然灾害防治体系建设补助资金 (2)" sheetId="5" state="hidden" r:id="rId5"/>
  </sheets>
  <definedNames>
    <definedName name="_xlnm._FilterDatabase" localSheetId="0" hidden="1">'10-2020年中央地质灾害防治资金'!$A$4:$K$27</definedName>
    <definedName name="_xlnm._FilterDatabase" localSheetId="1" hidden="1">'13-2020年中央自然灾害防治体系建设补助资金 (2 (5)'!$A$4:$K$27</definedName>
    <definedName name="_xlnm.Print_Area" localSheetId="0">'10-2020年中央地质灾害防治资金'!$A$2:$M$27</definedName>
    <definedName name="_xlnm.Print_Area" localSheetId="1">'13-2020年中央自然灾害防治体系建设补助资金 (2 (5)'!$A$2:$I$27</definedName>
    <definedName name="_xlnm.Print_Titles" localSheetId="0">'10-2020年中央地质灾害防治资金'!$1:$4</definedName>
    <definedName name="_xlnm.Print_Titles" localSheetId="3">'13-2020年中央自然灾害防治体系建设补助资金 (2 (3)'!$1:$4</definedName>
    <definedName name="_xlnm.Print_Titles" localSheetId="2">'13-2020年中央自然灾害防治体系建设补助资金 (2 (4)'!$1:$4</definedName>
    <definedName name="_xlnm.Print_Titles" localSheetId="1">'13-2020年中央自然灾害防治体系建设补助资金 (2 (5)'!$1:$4</definedName>
    <definedName name="_xlnm.Print_Titles" localSheetId="4">'13-2020年中央自然灾害防治体系建设补助资金 (2)'!$1:$4</definedName>
  </definedNames>
  <calcPr calcId="191029"/>
</workbook>
</file>

<file path=xl/calcChain.xml><?xml version="1.0" encoding="utf-8"?>
<calcChain xmlns="http://schemas.openxmlformats.org/spreadsheetml/2006/main">
  <c r="H40" i="1" l="1"/>
  <c r="F25" i="5"/>
  <c r="F25" i="4"/>
  <c r="F27" i="3"/>
  <c r="G23" i="3"/>
  <c r="G22" i="3"/>
  <c r="G21" i="3"/>
  <c r="G20" i="3"/>
  <c r="G19" i="3"/>
  <c r="G16" i="3"/>
  <c r="G12" i="3"/>
  <c r="G11" i="3"/>
  <c r="G10" i="3"/>
  <c r="G9" i="3"/>
  <c r="F27" i="2"/>
  <c r="G23" i="2"/>
  <c r="G22" i="2"/>
  <c r="G21" i="2"/>
  <c r="G19" i="2"/>
  <c r="G12" i="2"/>
  <c r="G11" i="2"/>
  <c r="G27" i="1"/>
  <c r="F27" i="1"/>
  <c r="G27" i="2" l="1"/>
  <c r="G2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123456</author>
  </authors>
  <commentList>
    <comment ref="B19" authorId="0" shapeId="0" xr:uid="{00000000-0006-0000-0000-000001000000}">
      <text>
        <r>
          <rPr>
            <b/>
            <sz val="9"/>
            <rFont val="Tahoma"/>
            <family val="2"/>
          </rPr>
          <t>123456:</t>
        </r>
        <r>
          <rPr>
            <sz val="9"/>
            <rFont val="Tahoma"/>
            <family val="2"/>
          </rPr>
          <t xml:space="preserve">
</t>
        </r>
        <r>
          <rPr>
            <sz val="9"/>
            <rFont val="宋体"/>
            <family val="3"/>
            <charset val="134"/>
          </rPr>
          <t>明确有没得储备物资的标准计算方式</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123456</author>
  </authors>
  <commentList>
    <comment ref="B19" authorId="0" shapeId="0" xr:uid="{00000000-0006-0000-0100-000001000000}">
      <text>
        <r>
          <rPr>
            <b/>
            <sz val="9"/>
            <rFont val="Tahoma"/>
            <family val="2"/>
          </rPr>
          <t>123456:</t>
        </r>
        <r>
          <rPr>
            <sz val="9"/>
            <rFont val="Tahoma"/>
            <family val="2"/>
          </rPr>
          <t xml:space="preserve">
</t>
        </r>
        <r>
          <rPr>
            <sz val="9"/>
            <rFont val="宋体"/>
            <family val="3"/>
            <charset val="134"/>
          </rPr>
          <t>明确有没得储备物资的标准计算方式</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123456</author>
  </authors>
  <commentList>
    <comment ref="B19" authorId="0" shapeId="0" xr:uid="{00000000-0006-0000-0200-000001000000}">
      <text>
        <r>
          <rPr>
            <b/>
            <sz val="9"/>
            <rFont val="Tahoma"/>
            <family val="2"/>
          </rPr>
          <t>123456:</t>
        </r>
        <r>
          <rPr>
            <sz val="9"/>
            <rFont val="Tahoma"/>
            <family val="2"/>
          </rPr>
          <t xml:space="preserve">
</t>
        </r>
        <r>
          <rPr>
            <sz val="9"/>
            <rFont val="宋体"/>
            <family val="3"/>
            <charset val="134"/>
          </rPr>
          <t>明确有没得储备物资的标准计算方式</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123456</author>
  </authors>
  <commentList>
    <comment ref="B19" authorId="0" shapeId="0" xr:uid="{00000000-0006-0000-0300-000001000000}">
      <text>
        <r>
          <rPr>
            <b/>
            <sz val="9"/>
            <rFont val="Tahoma"/>
            <family val="2"/>
          </rPr>
          <t>123456:</t>
        </r>
        <r>
          <rPr>
            <sz val="9"/>
            <rFont val="Tahoma"/>
            <family val="2"/>
          </rPr>
          <t xml:space="preserve">
</t>
        </r>
        <r>
          <rPr>
            <sz val="9"/>
            <rFont val="宋体"/>
            <family val="3"/>
            <charset val="134"/>
          </rPr>
          <t>明确有没得储备物资的标准计算方式</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123456</author>
  </authors>
  <commentList>
    <comment ref="B19" authorId="0" shapeId="0" xr:uid="{00000000-0006-0000-0400-000001000000}">
      <text>
        <r>
          <rPr>
            <b/>
            <sz val="9"/>
            <rFont val="Tahoma"/>
            <family val="2"/>
          </rPr>
          <t>123456:</t>
        </r>
        <r>
          <rPr>
            <sz val="9"/>
            <rFont val="Tahoma"/>
            <family val="2"/>
          </rPr>
          <t xml:space="preserve">
</t>
        </r>
        <r>
          <rPr>
            <sz val="9"/>
            <rFont val="宋体"/>
            <family val="3"/>
            <charset val="134"/>
          </rPr>
          <t>明确有没得储备物资的标准计算方式</t>
        </r>
      </text>
    </comment>
  </commentList>
</comments>
</file>

<file path=xl/sharedStrings.xml><?xml version="1.0" encoding="utf-8"?>
<sst xmlns="http://schemas.openxmlformats.org/spreadsheetml/2006/main" count="559" uniqueCount="183">
  <si>
    <t>一级指标</t>
  </si>
  <si>
    <t>二级指标</t>
  </si>
  <si>
    <t>三级指标</t>
  </si>
  <si>
    <t>指标解释</t>
  </si>
  <si>
    <t>指标说明</t>
  </si>
  <si>
    <t>分值</t>
  </si>
  <si>
    <t>得分</t>
  </si>
  <si>
    <t>扣分说明</t>
  </si>
  <si>
    <t>备注</t>
  </si>
  <si>
    <t>检查情况</t>
  </si>
  <si>
    <t>索引号</t>
  </si>
  <si>
    <t>决策</t>
  </si>
  <si>
    <t>项目立项</t>
  </si>
  <si>
    <t>立项依据充分性</t>
  </si>
  <si>
    <t>项目立项是否符合法律法规、相关政策、发展规划以及部门职责，用以反映和考核项目立项依据情况。</t>
  </si>
  <si>
    <t>①重庆市规划和自然资源局关于印发《重庆市重大地质灾害隐患点控制性勘查和重点城集镇地质灾害调（勘）查工作实施方案》的通知， 为加快推进重庆市地质灾害综合防治体系建设，按照《重庆市地质灾害综合防治体系建设方案（2019-2023年）》工作部署，并经市局局长办公会审议同意。
②该项目系地质救灾项目，符合社会发展要求；
③该项目由奉节县地质灾害防治中心实施，属于部门职责；
④该项目属于地质救灾项目，符合公共财政的支持范围；
⑤未发现与相关部门项目或部门内部相关项目重复的情况。</t>
  </si>
  <si>
    <t>立项程序规范性</t>
  </si>
  <si>
    <t>项目申请、设立过程是否符合相关要求，用以反映和考核项目立项的规范情况。</t>
  </si>
  <si>
    <t>评价要点：
①项目是否按照规定的程序申请设立；（0.3分）
②审批文件、材料是否符合相关要求；（0.3分）
③事前是否已经过必要的可行性研究、专家论证、风险评估、绩效评估、集体决策等合规程序。（0.4分）</t>
  </si>
  <si>
    <t>绩效目标</t>
  </si>
  <si>
    <t>绩效目标合理性</t>
  </si>
  <si>
    <t>项目所设定的绩效目标是否依据充分，是否符合客观实际，用以反映和考核项目绩效目标与项目实施的相符情况。</t>
  </si>
  <si>
    <t>评价要点：
①项目是否有绩效目标；（0.5分）
②项目绩效目标与实际工作内容是否具有相关性； （0.5分）                           
③绩效目标与项目实施方案是否匹配；（0.5分）
④绩效目标申报表是否存在错误指标、遗漏指标或不科学指标。（0.5分）</t>
  </si>
  <si>
    <t>①项目有绩效目标，详见绩效目标申报表；
②项目绩效目标与实际工作内容具有相关性
④绩效目标申报表未见错误指标、遗漏指标或不科学指标</t>
  </si>
  <si>
    <t>绩效指标明确性</t>
  </si>
  <si>
    <t>依据绩效目标设定的绩效指标是否清晰、细化、可衡量等，用以反映和考核项目绩效目标的明细化情况。</t>
  </si>
  <si>
    <t>评价要点：
①是否将项目绩效目标细化分解为具体的绩效指标；（0.5分）
②是否通过清晰、可衡量的指标值予以体现；（1分）
③是否与项目目标任务数或计划数相对应。（0.5分）</t>
  </si>
  <si>
    <t>①将项目绩效目标细化分解为具体的数量、质量、时效、成本等绩效指；
②指标值基本有量化的数据（；</t>
  </si>
  <si>
    <t>资金投入</t>
  </si>
  <si>
    <t>预算编制科学性</t>
  </si>
  <si>
    <t>项目预算编制是否经过科学论证、有明确标准，资金额度与年度目标是否相适应，用以反映和考核项目预算编制的科学性、合理性情况。</t>
  </si>
  <si>
    <t>目前，地灾防治中心开展的项目有第一期勘测项目和第二期勘测项目，金土搬迁工程和万家坪滑坡治理。其中，勘测项目已经重庆市财政局委托，重庆谛威工程造价咨询有限公司出具了建设工程结算评审报告（谛威工咨结【2021】14号），天健工程咨询（重庆）有限公司出具了《勘查费结算评审报告》（重天健工咨【202116号）；万家坪滑坡治理已经奉节县财政投资评审中心出具《关于奉节县西部新区万家坪滑坡应急治理工程评审结果的通知》（奉节财评〔2020】480号）；金土搬迁工程按照9000元每人的标准进行补助，包含县级补助1000元/人，该金额已经奉节县人民政府批准。所有项目均按照重庆市规划自然局下达的资金计划，资金均为预拨形式</t>
  </si>
  <si>
    <t>资金分配合理性</t>
  </si>
  <si>
    <t>项目预算资金分配是否有测算依据，与各乡镇建设任务是否相适应，用以反映和考核项目预算资金分配的科学性、合理性情况。</t>
  </si>
  <si>
    <t>评价要点：
①预算资金分配依据是否充分；（1分）
②各项目资金分配额度是否合理，与项目单位或地方实际是否相适应。（1分）</t>
  </si>
  <si>
    <t>过程</t>
  </si>
  <si>
    <t>资金管理</t>
  </si>
  <si>
    <t>资金到位率</t>
  </si>
  <si>
    <t>实际到位资金与预算资金的比率，用以反映和考核资金落实情况对项目实施的总体保障程度。</t>
  </si>
  <si>
    <t>ok</t>
  </si>
  <si>
    <t>预算执行率</t>
  </si>
  <si>
    <t>项目预算资金是否按照计划执行，用以反映或考核项目预算执行情况。</t>
  </si>
  <si>
    <t>资金使用合规性</t>
  </si>
  <si>
    <t>项目资金使用是否符合相关的财务管理制度规定，用以反映和考核项目资金的规范运行情况。</t>
  </si>
  <si>
    <t>组织实施</t>
  </si>
  <si>
    <t>管理制度健全性</t>
  </si>
  <si>
    <t>项目实施单位的财务和业务管理制度是否健全，用以反映和考核财务和业务管理制度对项目顺利实施的保障情况。</t>
  </si>
  <si>
    <t>评价要点：
①是否已制定或具有相应的财务和业务管理制度；（1分）
②财务和业务管理制度是否合法、合规、完整。（1分）</t>
  </si>
  <si>
    <t>规资局对地质灾害防治资金按照：1.关于印发《特大型地质灾害防治资金管理办法》的通知（财资环（2019) 44号）；2.关于印发《中央对地方专项转移支付管理办法》的通知（财预[2015]230号）；3.重庆市规资局 重庆市财政局关于印发《重庆市地质灾害综合防治体系建设项目资金管理和绩效考核办法》的通知（渝规资〔2019〕896号）等制度进行管理和实施。</t>
  </si>
  <si>
    <t>制度执行有效性</t>
  </si>
  <si>
    <t>项目实施是否符合相关管理规定，用以反映和考核相关管理制度的有效执行情况。</t>
  </si>
  <si>
    <t>评价要点：
①是否遵守相关法律法规和相关管理规定；（1分）
②项目调整及支出调整手续是否完备；（1分）
③项目合同是否按规定采用招投标等方式签订；（1分）
④项目实施的人员条件、场地设备、信息支撑等是否落实到位。（1分）</t>
  </si>
  <si>
    <t>①未发现违反相关法律法规和相关管理规定的情况；
②重庆市地环总站关于《重庆市奉节县大树镇烂泥沟滑坡抢险治理工程勘查报告》的评估报告（渝地环技审[2020]557号）对烂泥沟由治理工程改为搬迁避让）；
③万家坪滑坡项目按规定采用招投标等方式签订；
④未发现万家坪滑坡项目实施的人员条件、场地设备、信息支撑等不到位的情况。</t>
  </si>
  <si>
    <t>跟踪管理</t>
  </si>
  <si>
    <t>项目主管部门是否为保障预期目标的实现，建立了过程监控制度，用以反映和考核项目实施单位对项目运行的控制情况。此项指标应与质量管理、财务管理的执行情况相互印证，促使项目实施单位运用跟踪管理，提升制度执行的有效性。</t>
  </si>
  <si>
    <t xml:space="preserve">评价要点：
①是否明确了实施过程跟踪的人员、时间及具体内容；（2分）
②是否对项目实施即资金支付全过程进行跟踪，并形成记录或者报告；（2分）
</t>
  </si>
  <si>
    <t>酌情扣分</t>
  </si>
  <si>
    <t>档案管理</t>
  </si>
  <si>
    <t>项目审批、合同、验收等档案资料是否齐全，并有专人管理。</t>
  </si>
  <si>
    <t xml:space="preserve">建立了项目合同台账，合同、已实施项目的档案资料基本齐全，档案由地灾防治中心专人进行管理；
</t>
  </si>
  <si>
    <t>项目自评</t>
  </si>
  <si>
    <t>按照《奉节县全面落实预算绩效管理实施方案》，要求各预算单位对上一年度实施完工项目开展绩效自评。</t>
  </si>
  <si>
    <t xml:space="preserve">①业主单位对项目开展自评，提供自评报告和自评表；(需补充盖章）
</t>
  </si>
  <si>
    <t>产出</t>
  </si>
  <si>
    <t>产出数量</t>
  </si>
  <si>
    <t>实际完成率</t>
  </si>
  <si>
    <t>项目实施的实际产出数与计划产出数的比率，用以反映和考核项目产出数量目标的实现程度。</t>
  </si>
  <si>
    <t>重大地质灾害隐患点控制性勘查项目（第一批）已委托勘察单位进行勘察并出具勘察报告，并交由重庆市地质环境监测总站进行评估并出具评估报告；重点城（集）镇地质灾害调（勘）查项目已委托勘察单位进行勘察并出具勘察报告，并交由重庆市地质环境监测总站进行评估并出具评估报告；重大地质灾害隐患点控制性勘查项目（第二批）已委托勘察单位进行勘察并出具勘察报告，并交由重庆市地质环境监测总站进行评估并出具评估报告;资金文件对应的搬迁避让项目基本已实施完成</t>
  </si>
  <si>
    <t>产出成本</t>
  </si>
  <si>
    <t>成本节约率</t>
  </si>
  <si>
    <t>完成项目计划工作目标的实际节约成本与计划成本的比率，用以反映和考核项目的成本节约程度。</t>
  </si>
  <si>
    <t>产出质量</t>
  </si>
  <si>
    <t>验收合格率</t>
  </si>
  <si>
    <t>项目完成的验收合格数与实际产出数的比率，用以反映和考核项目产出质量目标的实现程度。</t>
  </si>
  <si>
    <t>产出时效</t>
  </si>
  <si>
    <t>完成及时率</t>
  </si>
  <si>
    <t>项目实际完成时间与计划完成时间的比较，用以反映和考核项目产出时效目标的实现程度。</t>
  </si>
  <si>
    <t>效益</t>
  </si>
  <si>
    <t>项目效益</t>
  </si>
  <si>
    <t>社会效益</t>
  </si>
  <si>
    <t>达到预期的防灾减灾效果，避免人民群众的伤亡</t>
  </si>
  <si>
    <t>积极开展地质灾害防治工作，得到社会的正面积极的评价</t>
  </si>
  <si>
    <t>网上查询，奉节地质中心开展地灾项目，得到了积极评价。
https://mp.weixin.qq.com/s/x6Qod771GyduW_Np_imTWA
https://www.cqcb.com/county/fengjie/fengjiexinwen/2020-07-27/2747581_pc.html
https://mp.weixin.qq.com/s/OJjiEUnu1i1s3Rr-SR2zZw</t>
  </si>
  <si>
    <t>可持续影响</t>
  </si>
  <si>
    <t>斜坡治理工程应达到国家设计基准规定的年限，且产生足够的生态效益</t>
  </si>
  <si>
    <t>满意度</t>
  </si>
  <si>
    <t>对参与救灾一线人员进行满意度调查</t>
  </si>
  <si>
    <t>满意度≤60%，零分；
60%&lt;满意度≤75%，得分=6；
75%&lt;满意度≤85%，得分=7；
85%&lt;满意度≤90%，得分=8；
90%&lt;满意度≤95%，得分=9；
满意度&gt;95%，满分。</t>
  </si>
  <si>
    <t>乡镇使用部门及群众的满意度调查</t>
  </si>
  <si>
    <t>①经对万家坪滑坡治理进行满意度调查，有效问卷50份，经计算满意度为98.6%；
②经对金土搬迁工程进行满意度调查，有效问卷56份，经计算满意度为95.18%。</t>
  </si>
  <si>
    <t>合计</t>
  </si>
  <si>
    <t>2020年中央自然灾害防治体系建设补助资金</t>
  </si>
  <si>
    <t>评价要点：
①项目立项是否符合国家法律法规、国民经济发展规划和相关政策，计0.2分；
②项目立项是否符合行业发展规划和政策要求，计0.2分；
③项目立项是否与部门职责范围相符，属于部门履职所需，计0.2分；
④项目是否属于公共财政支持范围，是否符合中央、地方事权支出责任划分原则，计0.2分；
⑤项目是否与相关部门同类项目或部门内部相关项目重复，计0.2分。</t>
  </si>
  <si>
    <t>根据《重庆市地质灾害综合防治体系建设项目资金管理和绩效考核办法》（渝规资〔2019】896号）第一章第四条规定：区县（自治县）规划自然资源主管部门负责组织编制本区县地质灾害综合防治体系建设年度实施方案，报当地政府印发；负责会同本级财政部门组织申报市级综合防治项目。本次评价主管单位未能提供2020年实施方案和相关的申报文件，仅有任务下达文件及资金下达文件，无法判断具体立项文件内容，仅能根据右侧资料大致判断，故①②各扣0.1分，合计扣0.2分。</t>
  </si>
  <si>
    <t>评价要点：
①项目是否按照规定的程序申请设立，计0.3分；
②审批文件、材料是否符合相关要求，计0.3分；
③事前是否已经过必要的可行性研究、专家论证、风险评估、绩效评估、集体决策等合规程序，计0.4分；。</t>
  </si>
  <si>
    <t>同上，无法看到设立申请设立过程，也无法判断审批文件、材料是否符合相关要求以及申报前的其他应有程序。</t>
  </si>
  <si>
    <t>评价要点：
①项目是否有绩效目标，计0.5分；；
②项目绩效目标与实际工作内容是否具有相关性，计0.5分；                            
③绩效目标与项目实施方案是否匹配，计0.5分；
④绩效目标申报表是否存在错误指标、遗漏指标或不科学指标，计0.5分。</t>
  </si>
  <si>
    <t>同上，无法进行比对。</t>
  </si>
  <si>
    <t>评价要点：
①是否将项目绩效目标细化分解为具体的绩效指标，计0.5分；
②是否通过清晰、可衡量的指标值予以体现，计1分；
③是否与项目目标任务数或计划数相对应，计0.5分。</t>
  </si>
  <si>
    <r>
      <rPr>
        <sz val="10"/>
        <rFont val="宋体"/>
        <family val="3"/>
        <charset val="134"/>
      </rPr>
      <t xml:space="preserve">评价要点：
</t>
    </r>
    <r>
      <rPr>
        <sz val="10"/>
        <color theme="1"/>
        <rFont val="宋体"/>
        <family val="3"/>
        <charset val="134"/>
      </rPr>
      <t>①预算编制是否经过科学论证，计0.5分；
②预算内容与项目内容是否匹配，计0.5分；
③预算额度测算依据是否充分，是否按照标准编制，计0.5分；
④预算确定的项目投资额或资金量是否与工作任务相匹配，计0.5分。</t>
    </r>
  </si>
  <si>
    <t>奉节县吐祥镇万寿路危岩及不稳定斜坡治理工程、奉节县吐祥镇政府后不稳定斜坡治理工程仅有下达资金计划，未见资金计划(预算）的依据</t>
  </si>
  <si>
    <t>评价要点：
①预算资金分配依据是否充分，计1分；
②各项目资金分配额度是否合理，与项目单位或地方实际是否相适应，计1分。</t>
  </si>
  <si>
    <t>同上</t>
  </si>
  <si>
    <r>
      <rPr>
        <sz val="10"/>
        <rFont val="宋体"/>
        <family val="3"/>
        <charset val="134"/>
      </rPr>
      <t xml:space="preserve">资金到位率=（实际到位资金/预算资金）×100%，计2分。
实际到位资金：一定时期（本年度或项目期）内落实到具体项目的资金。
</t>
    </r>
    <r>
      <rPr>
        <sz val="10"/>
        <color theme="1"/>
        <rFont val="宋体"/>
        <family val="3"/>
        <charset val="134"/>
      </rPr>
      <t>预算资金：一定时期（本年度或项目期）内预算安排到具体项目的资金。</t>
    </r>
  </si>
  <si>
    <t>2020年中央地质灾害防治资金计划2858万元，实际到位941.980778万元，资金到位率941.980778/2858*100%=32.96%</t>
  </si>
  <si>
    <t>预算执行率=（实际支出资金/实际到位资金）×100%，计2分。实际支出资金：一定时期（本年度或项目期）内项目实际拨付的资金。</t>
  </si>
  <si>
    <t>2020年中央地质灾害防治资金实际到位941.980778万元,实际支出934.11万元，预算执行率为99.16%</t>
  </si>
  <si>
    <t>评价要点：
①是否符合国家财经法规和财务管理制度以及有关专项资金管理办法的规定，计1分；
②资金的拨付是否有完整的审批程序和手续，计1分；
③是否符合项目预算批复或合同规定的用途，计1分；
④是否存在截留、挤占、挪用、虚列支出等情况，计1分。</t>
  </si>
  <si>
    <t>规资局分别在奉节县地质环境监测站，奉节县地质灾害整治中心，奉节县规划和自然局账套分别进行核算，未进行统一核算，且未单独为治理项目建立项目辅助核算明细账，扣0.5分</t>
  </si>
  <si>
    <t>评价要点：
①是否已制定或具有相应的财务和业务管理制度，计1分；
②财务和业务管理制度是否合法、合规、完整，计1分。</t>
  </si>
  <si>
    <t>评价要点：
①是否遵守相关法律法规和相关管理规定，计1分；
②项目调整及支出调整手续是否完备，计1分；
③项目合同是否按规定采用招投标等方式签订，计1分；
④项目实施的人员条件、场地设备、信息支撑等是否落实到位，计1分。</t>
  </si>
  <si>
    <t xml:space="preserve">评价要点：
①是否明确了实施过程跟踪的人员、时间及具体内容，计2分；
②是否对项目实施即资金支付全过程进行跟踪，并形成记录或者报告，计2分；
</t>
  </si>
  <si>
    <t>除勘测项目及未实施的治理项目外，万家坪滑坡由地灾中心、勘察、设计、监理、施工等单位定期召开会议，有会议记录；但搬迁避让，由各乡镇人民政府实施，未见相关的跟踪管理资料：
①未见主管部门对搬迁避让的资金支付进行跟踪的资料，现场查看中发现白帝镇存在一户搬迁避让资金未支付的情况，扣0.4分；
②奉节县吐祥镇万寿路危岩及不稳定斜坡治理工程、奉节县吐祥镇政府后不稳定斜坡治理工程、烂泥沟滑坡抢险治理工程未实施，无跟踪管理，扣2.4分。</t>
  </si>
  <si>
    <r>
      <rPr>
        <sz val="10"/>
        <rFont val="宋体"/>
        <family val="3"/>
        <charset val="134"/>
      </rPr>
      <t>评价要点：
①项目合同是否建立台账，合同是否齐全，并由专人管理，计1分；</t>
    </r>
    <r>
      <rPr>
        <sz val="10"/>
        <color rgb="FFC00000"/>
        <rFont val="宋体"/>
        <family val="3"/>
        <charset val="134"/>
      </rPr>
      <t xml:space="preserve">
</t>
    </r>
    <r>
      <rPr>
        <sz val="10"/>
        <rFont val="宋体"/>
        <family val="3"/>
        <charset val="134"/>
      </rPr>
      <t>②项目应有的档案资料（如采购申请、相关文件资料、验收等）是否齐全，并有专人管理，计1分。</t>
    </r>
  </si>
  <si>
    <t>评价要点：
①业主单位对项目开展自评，提供自评报告和自评表，计1分；
②自评报告和自评表是否能够真实、完整、确认的反映项目情况，计3分。
③自评发现问题的整改落实。各单位是否根据本单位实际，对发现的问题，及时整改；对预算执行率偏低、自评结果较差的项目，是否单独说明原因，提出整改措施，计3分；
④自评后的结果运用，部门和单位应切实加强自评结果的整理、分析，将自评结果作为本部门、本单位完善政策和改进管理的重要依据，计3分。</t>
  </si>
  <si>
    <t>②自评报告和自评表不能够真实、完整、确认的反映项目情况,如资金按时拨付率并未达到100%，治理工程也未完工；
③自评发现问题的整改落实。地灾治理项目主要系进度缓慢，自评报告中提出加快吐祥万寿路危岩及不稳定斜坡治理项目和吐祥政府后不稳定斜坡治理项目前期审批进度，力争2021年6月完成相关审批工作公开招投标确定施工单位，2021年12月底完成主体工程建设。我们未能获取相关审批工作公开招投标确定施工单位的资料。
④自评后的结果运用，部门和单位应切实加强自评结果的整理、分析，将自评结果作为本部门、本单位完善政策和改进管理的重要依据，未能收集到相关资料证实。</t>
  </si>
  <si>
    <t>实际完成率=（实际产出数/计划产出数）×100%，计10分。
计划产出数：补助项目确定的建设内容</t>
  </si>
  <si>
    <t>根据资金下达文件，目前大类项目共有8个（勘测项目按照批次算大类）。其中，奉节县吐祥镇万寿路危岩及不稳定斜坡治理工程、奉节县吐祥镇政府后不稳定斜坡治理工程目前仅进行勘察和初步设计等前期工作，奉节县万家坪滑坡抢险治理工程根据第三期监理工作月报，截止2021年6月，工程形象进度为70%，按照形象进行打分。烂泥沟滑坡抢险治理工程，根据《重庆市地环总站关于&lt;重庆市奉节县大树镇烂泥沟滑坡抢险治理工程勘查报告&gt;的评估报告》，规资局将烂泥沟滑坡抢险治理工程改为搬迁避让，搬迁避让列入2021年申报指标</t>
  </si>
  <si>
    <t>成本节约率=（实际成本/计划成本）×100%，计5分。
完成项目计划工作目标的实际节约成本与计划成本的比率，用以反映和考核项目的成本节约程度，比率小于100%的，得满分。</t>
  </si>
  <si>
    <t xml:space="preserve">根据《关于下达2020年地质灾害综合防治体系建设项目及资金计划》（渝规资【2020】378号），重庆市地质灾害避险移民搬迁计划安排补助资金1120万元，实际上已支出1295.1万元，根据其占已完成项目的权重进行打分。
</t>
  </si>
  <si>
    <t xml:space="preserve">验收合格率=（验收合格率数/实际产出数）×100%，计10分。
验收合格率数：一定时期（本年度或项目期）内实际验收合格的项目数量。
</t>
  </si>
  <si>
    <t>两批资金计划累计8类项目，其中已经完成的部分为重大地质灾害隐患点控制性勘查项目（第一批），重点城（集）镇地质灾害调（勘）查项目，重大地质灾害隐患点控制性勘查项目（第二批）;搬迁避让项目基本已实施完成.上述项目经过评审或者主管单位验收，其余项目未实施或实施未完成.</t>
  </si>
  <si>
    <t>完成及时率=（项目实际完成时间/计划完成时间）×100%，计5分。
实际完成时间：项目实施单位完成该项目实际所耗用的时间。计划完成时间：按照项目实施计划或相关规定完成该项目所需的时间。</t>
  </si>
  <si>
    <t xml:space="preserve">年度成功避让地质灾害导致的伤亡，受益人数应大于等于绩效目标申报表中的5000人，则不得分。本指标共计10分。
</t>
  </si>
  <si>
    <t>搬迁避让工程已搬迁人数1439人，2020年第二批地质灾害综合防治体系建设项目重大地质灾害隐患点控制性勘查项目已完成勘测，并给出实施建议，受益人数根据认定意见为1387人，2020年中央地质灾害防治资金（第一批）重大地质灾害隐患点控制性勘查项目已完成勘测，并给出实施建议，受益人数根据认定意见为1582人,2020年重点城（集）镇地质灾害调（勘）查项目已完成勘测，并给出实施建议，受益人数根据认定意见为198人，其他项目未实施，累计受益人数为4606人。</t>
  </si>
  <si>
    <t>因提前预警或处理及时避免人员伤亡，得到社会的积极评价，计5分。</t>
  </si>
  <si>
    <t>防洪工程结构设计基准期应不低于我国的设计标准50年，且通过滑坡治理，改善受威胁群众生产生活条件和生态环境，计10分。</t>
  </si>
  <si>
    <t>治理工程均未实施完成，未经验收合格，无法判断治理工程完成后是否达到设计使用年限及相关生态效益</t>
  </si>
  <si>
    <t>满意度≤60%，零分；
60%&lt;满意度≤75%，得分=6；
75%&lt;满意度≤85%，得分=7；
85%&lt;满意度≤90%，得分=8；
90%&lt;满意度≤95%，得分=9；
满意度&gt;95%，，计10分。</t>
  </si>
  <si>
    <t>③未见2020年实施方案，无法进行比对。</t>
  </si>
  <si>
    <r>
      <rPr>
        <sz val="10"/>
        <rFont val="宋体"/>
        <family val="3"/>
        <charset val="134"/>
      </rPr>
      <t>①项目有绩效目标，详见绩效目标申报表</t>
    </r>
    <r>
      <rPr>
        <sz val="10"/>
        <color rgb="FFFF0000"/>
        <rFont val="宋体"/>
        <family val="3"/>
        <charset val="134"/>
      </rPr>
      <t>（待补盖章版本）；</t>
    </r>
    <r>
      <rPr>
        <sz val="10"/>
        <rFont val="宋体"/>
        <family val="3"/>
        <charset val="134"/>
      </rPr>
      <t xml:space="preserve">
②项目绩效目标与实际工作内容具有相关性</t>
    </r>
    <r>
      <rPr>
        <sz val="10"/>
        <color rgb="FFFF0000"/>
        <rFont val="宋体"/>
        <family val="3"/>
        <charset val="134"/>
      </rPr>
      <t>（待补盖章版本）</t>
    </r>
    <r>
      <rPr>
        <sz val="10"/>
        <rFont val="宋体"/>
        <family val="3"/>
        <charset val="134"/>
      </rPr>
      <t>；                         
④绩效目标申报表未见错误指标、遗漏指标或不科学指标</t>
    </r>
    <r>
      <rPr>
        <sz val="10"/>
        <color rgb="FFFF0000"/>
        <rFont val="宋体"/>
        <family val="3"/>
        <charset val="134"/>
      </rPr>
      <t>（待补盖章版本）</t>
    </r>
  </si>
  <si>
    <r>
      <rPr>
        <sz val="10"/>
        <rFont val="宋体"/>
        <family val="3"/>
        <charset val="134"/>
      </rPr>
      <t>①将项目绩效目标细化分解为具体的数量、质量、时效、成本等绩效指</t>
    </r>
    <r>
      <rPr>
        <sz val="10"/>
        <color rgb="FFFF0000"/>
        <rFont val="宋体"/>
        <family val="3"/>
        <charset val="134"/>
      </rPr>
      <t>（待补盖章版本）</t>
    </r>
    <r>
      <rPr>
        <sz val="10"/>
        <rFont val="宋体"/>
        <family val="3"/>
        <charset val="134"/>
      </rPr>
      <t>；
②指标值基本有量化的数据（</t>
    </r>
    <r>
      <rPr>
        <sz val="10"/>
        <color rgb="FFFF0000"/>
        <rFont val="宋体"/>
        <family val="3"/>
        <charset val="134"/>
      </rPr>
      <t>待补盖章版本）</t>
    </r>
    <r>
      <rPr>
        <sz val="10"/>
        <rFont val="宋体"/>
        <family val="3"/>
        <charset val="134"/>
      </rPr>
      <t>；</t>
    </r>
  </si>
  <si>
    <t>规资局对地质灾害防治资金按照：1、关于印发《特大型地质灾害防治资金管理办法》的通知（财资环（2019) 44号）；2、关于印发《中央对地方专项转移支付管理办法》的通知（财预[2015]230号）；3、重庆市规资局 重庆市财政局关于印发《重庆市地质灾害综合防治体系建设项目资金管理和绩效考核办法》的通知（渝规资〔2019〕896号）等制度进行管理和实施。</t>
  </si>
  <si>
    <t>①除勘测项目及未实施的治理项目外，万家坪滑坡由地灾中心、勘察、设计、监理、施工等单位定期召开会议，有会议记录；但搬迁避让，由各乡镇人民政府实施，未见相关的跟踪管理资料；
②未见主管部门对搬迁避让的资金支付进行跟踪的资料，现场查看中发现汾河镇存在一户搬迁避让资金未支付的情况；
③奉节县吐祥镇万寿路危岩及不稳定斜坡治理工程、奉节县吐祥镇政府后不稳定斜坡治理工程、烂泥沟滑坡抢险治理工程未实施；</t>
  </si>
  <si>
    <t>前期文件部分缺失，合同、已实施项目的档案资料基本齐全，档案由地灾防治中心专人进行管理，扣0.5分</t>
  </si>
  <si>
    <t>②自评报告和自评表不能够真实、完整、确认的反映项目情况,如资金按时拨付率并未达到100%，治理工程也未完工；
③自评发现问题的整改落实。地灾治理项目主要系进度缓慢，自评报告中提出加快吐祥万寿路危岩及不稳定斜坡治理项目和吐祥政府后不稳定斜坡治理项目前期审批进度，力争2021年6月完成相关审批工作公开招投标确定施工单位，2021年12月底完成主体工程建设。我们未能获取相关审批工作公开招投标确定施工单位的资料，未能按照要求及时实施。
④自评后的结果运用，部门和单位应切实加强自评结果的整理、分析，将自评结果作为本部门、本单位完善政策和改进管理的重要依据，未能收集到相关资料证实。</t>
  </si>
  <si>
    <t>根据资金下达文件，目前大类项目共有8个（勘测项目按照批次算大类）。其中，奉节县吐祥镇万寿路危岩及不稳定斜坡治理工程、奉节县吐祥镇政府后不稳定斜坡治理工程目前仅进行勘察和初步设计等前期工作，奉节县万家坪滑坡抢险治理工程根据第三期监理工作月报，截止2021年6月，工程形象进度未70%，按照形象进行打分。烂泥沟滑坡抢险治理工程，根据《重庆市地环总站关于&lt;重庆市奉节县大树镇烂泥沟滑坡抢险治理工程勘查报告&gt;的评估报告》，规资局将烂泥沟滑坡抢险治理工程改为搬迁避让，但未见搬迁避让实施的相关资料</t>
  </si>
  <si>
    <t>重大地质灾害隐患点控制性勘查项目（第一批）已委托勘察单位进行勘察并出具勘察报告，并交由重庆市地质环境监测总站进行评估并出具评估报告；重点城（集）镇地质灾害调（勘）查项目已委托勘察单位进行勘察并出具勘察报告，并交由重庆市地质环境监测总站进行评估并出具评估报告；重大地质灾害隐患点控制性勘查项目（第二批）已委托勘察单位进行勘察并出具勘察报告，并交由重庆市地质环境监测总站进行评估并出具评估报告;搬迁避让项目基本已实施完成</t>
  </si>
  <si>
    <t xml:space="preserve">根据《关于下达2020年地质灾害综合防治体系建设项目及资金计划》（渝规资【2020】378号），重庆市地质灾害避险移民搬迁计划安排补助资金1120万元，实际上已支出1295.1万元。
</t>
  </si>
  <si>
    <t>治理工程均未实施完成，未经验收，无法判断治理工程完成后是否达到规定年限及能够产生的生态效益</t>
  </si>
  <si>
    <t>1.重庆市规划和自然资源局关于印发《重庆市重大地质灾害隐患点控制性勘查和重点城集镇地质灾害调（勘）查工作实施方案》的通知， 为加快推进重庆市地质灾害综合防治体系建设，按照《重庆市地质灾害综合防治体系建设方案（2019-2023年）》工作部署，并经市局局长办公会审议同意。</t>
  </si>
  <si>
    <t xml:space="preserve">验收合格率=（验收合格率数/实际产出数）×100%。
验收合格率数：一定时期（本年度或项目期）内实际验收合格的项目数量。
</t>
  </si>
  <si>
    <t>完成及时率=项目实际完成时间/计划完成时间
实际完成时间：项目实施单位完成该项目实际所耗用的时间。计划完成时间：按照项目实施计划或相关规定完成该项目所需的时间。</t>
  </si>
  <si>
    <t>保障奉节县辖区自然灾害应急物资储备，提高自然灾害应急救援能力</t>
  </si>
  <si>
    <t>满意度≤60%，零分；
60%&lt;满意度≤75%，得分=6；
75%&lt;满意度≤85%，得分=7；
85%&lt;满意度≤90%，得分=8；
90%&lt;满意度≤95%，得分=9；
满意度&gt;95%，满分</t>
  </si>
  <si>
    <t>采购的方式（核实是否合规按照政府采购程序）</t>
  </si>
  <si>
    <t xml:space="preserve">
完成项目计划工作目标的实际节约成本与计划成本的比率，用以反映和考核项目的成本节约程度。比率小于100%的，得满分</t>
  </si>
  <si>
    <t>三级指标和指标解释需修改，不能一致</t>
  </si>
  <si>
    <t>项目完成的质量达标产出数与实际产出数的比率，用以反映和考核项目产出质量目标的实现程度。</t>
  </si>
  <si>
    <t>质量达标率=（质量达标产出数/实际产出数）×100%。
质量达标产出数：一定时期（本年度或项目期）内实际达到既定质量标准的产品或服务数量。
既定质量标准是指项目实施单位设立绩效目标时依据计划标准、行业标准、历史标准或其他标准而设定的绩效指标值。</t>
  </si>
  <si>
    <t xml:space="preserve">2020年中央地质灾害防治项目资金绩效评价指标体系 </t>
    <phoneticPr fontId="13" type="noConversion"/>
  </si>
  <si>
    <t>同上</t>
    <phoneticPr fontId="13" type="noConversion"/>
  </si>
  <si>
    <t>①项目有绩效目标，详见绩效目标申报表；
②项目绩效目标与实际工作内容具有相关性；
④绩效目标申报表未见错误指标、遗漏指标或不科学指标。</t>
    <phoneticPr fontId="13" type="noConversion"/>
  </si>
  <si>
    <t>①将项目绩效目标细化分解为具体的数量、质量、时效、成本等绩效指；
②指标值基本有量化的数据。</t>
    <phoneticPr fontId="13" type="noConversion"/>
  </si>
  <si>
    <t>评价要点：
①预算编制是否经过科学论证；（0.5分）
②预算内容与项目内容是否匹配；（0.5分）
③预算额度测算依据是否充分，是否按照标准编制；（0.5分）
④预算确定的项目投资额或资金量是否与工作任务相匹配。（0.5分）</t>
  </si>
  <si>
    <t>目前，地灾防治中心开展的项目有第一期勘测项目和第二期勘测项目，金土搬迁工程和万家坪滑坡治理。其中，勘测项目已经重庆市财政局委托，重庆谛威工程造价咨询有限公司出具了建设工程结算评审报告（谛威工咨结【2021】14号），天健工程咨询（重庆）有限公司出具了《勘查费结算评审报告》（重天健工咨【202116号）；万家坪滑坡治理已经奉节县财政投资评审中心出具《关于奉节县西部新区万家坪滑坡应急治理工程评审结果的通知》（奉节财评〔2020】480号）；金土搬迁工程按照9000元每人的标准进行补助，包含县级补助1000元/人，该金额已经奉节县人民政府批准。所有项目均按照重庆市规划自然局下达的资金计划，资金均为预拨形式。</t>
    <phoneticPr fontId="13" type="noConversion"/>
  </si>
  <si>
    <t>已实施项目有相应预算文件或者补助标准</t>
    <phoneticPr fontId="13" type="noConversion"/>
  </si>
  <si>
    <t>资金到位率=（实际到位资金/预算资金）×100%。
实际到位资金：一定时期（本年度或项目期）内落实到具体项目的资金。
预算资金：一定时期（本年度或项目期）内预算安排到具体项目的资金。
资金到位率≥100%，得2分；
95%≤资金到位率&lt;100%，扣0.25分；90%≤资金到位率&lt;95%，扣0.50分；
85%≤资金到位率&lt;90%，扣0.75分；80%≤资金到位率&lt;85%，扣1分；
75%≤资金到位率&lt;80%，扣1.25分；70%≤资金到位率&lt;75%，扣1.50分；
60%≤资金到位率&lt;70%，扣1.75分；资金到位率&lt;60%,零分；</t>
  </si>
  <si>
    <t>2020年中央地质灾害防治资金计划2858万元，实际到位941.980778万元，资金到位率941.980778/2858*100%=32.96%，扣2分</t>
    <phoneticPr fontId="13" type="noConversion"/>
  </si>
  <si>
    <t>预算执行率=（实际支出资金/实际到位资金）×100%。
实际支出资金：一定时期（本年度或项目期）内项目实际拨付的资金。
预算执行率≥100%，得2分；
95%≤预算执行率&lt;100%，扣0.25分；90%≤预算执行率&lt;95%，扣0.50分；
85%≤预算执行率&lt;90%，扣0.75分；80%≤预算执行率&lt;85%，扣1分；
75%≤预算执行率&lt;80%，扣1.25分；70%≤预算执行率&lt;75%，扣1.50分；
60%≤预算执行率&lt;70%，扣1.75分；预算执行率&lt;60%,零分；</t>
  </si>
  <si>
    <t>2020年中央地质灾害防治资金实际到位941.980778万元,实际支出934.11万元，预算执行率为99.16%，扣0.25分。</t>
    <phoneticPr fontId="13" type="noConversion"/>
  </si>
  <si>
    <t xml:space="preserve">评价要点：
①是否符合国家财经法规和财务管理制度以及有关专项资金管理办法的规定；（1分）
②资金的拨付是否有完整的审批程序和手续；（1分）
③是否符合项目预算批复或合同规定的用途；（1分）
④是否存在截留、挤占、挪用、虚列支出等情况。（1分）
对上述事项进行抽查，每发生1件上述列举事项扣1分，扣完本项分为止。
</t>
    <phoneticPr fontId="13" type="noConversion"/>
  </si>
  <si>
    <t xml:space="preserve">①未发现违反国家财经法规和财务管理制度以及有关专项资金管理办法的规定的事项；
②资金的拨付有完整的审批程序和手续；
③符合项目预算批复或合同规定的用途；
④未发现截留、挤占、挪用、虚列支出等情况。
</t>
    <phoneticPr fontId="13" type="noConversion"/>
  </si>
  <si>
    <t>除勘测项目及未实施的治理项目外，万家坪滑坡由地灾中心、勘察、设计、监理、施工等单位定期召开会议，有会议记录；但搬迁避让，由各乡镇人民政府实施，未见相关的跟踪管理资料：
①未见主管部门对搬迁避让的资金支付进行跟踪的资料，现场查看中发现白帝镇存在一户搬迁避让资金未支付的情况；
②奉节县吐祥镇万寿路危岩及不稳定斜坡治理工程、奉节县吐祥镇政府后不稳定斜坡治理工程、烂泥沟滑坡抢险治理工程未实施，无跟踪管理。
按照未跟踪的项目数量占总数量的比例扣2分。</t>
    <phoneticPr fontId="13" type="noConversion"/>
  </si>
  <si>
    <t>评价要点：
①项目合同是否建立台账，合同是否齐全，并由专人管理；（1分）
②项目应有的档案资料（如采购申请、相关文件资料、验收等）是否齐全，并有专人管理。（1分）</t>
  </si>
  <si>
    <t>①业主单位对项目开展自评，提供自评报告和自评表。</t>
    <phoneticPr fontId="13" type="noConversion"/>
  </si>
  <si>
    <t>完成重大地质灾害隐患点控制性勘查项目（第一批）、奉节县吐祥镇万寿路危岩及不稳定斜坡治理工程、奉节县吐祥镇政府后不稳定斜坡治理工程、重点城（集）镇地质灾害调（勘）查项目、地质灾害避险移民搬迁、奉节县万家坪滑坡抢险治理工程、烂泥沟滑坡抢险治理工程、重大地质灾害隐患点控制性勘查项目（第二批）共计8个项目。（10分）
已完工并提供竣工报告（或验收资料、控勘报告），满分；
已完工未验收，或无法提供竣工报告（验收资料或控勘报告）的，扣1分；
已开工未完工项目，按未完成比例扣分；
未开工项目，零分。
最终分值按为各单项目的加权平均分。</t>
    <phoneticPr fontId="13" type="noConversion"/>
  </si>
  <si>
    <t>根据资金下达文件，目前大类项目共有8个（勘测项目按照批次算大类）。其中，奉节县吐祥镇万寿路危岩及不稳定斜坡治理工程、奉节县吐祥镇政府后不稳定斜坡治理工程目前仅进行勘察和初步设计等前期工作，未开工零分；奉节县万家坪滑坡抢险治理工程根据第三期监理工作月报，截止2021年6月，工程形象进度为70%，按照形象扣0.3分。烂泥沟滑坡抢险治理工程，根据《重庆市地环总站关于&lt;重庆市奉节县大树镇烂泥沟滑坡抢险治理工程勘查报告&gt;的评估报告》，规资局将烂泥沟滑坡抢险治理工程改为搬迁避让，搬迁避让列入2021年申报指标。扣4.12分。</t>
    <phoneticPr fontId="13" type="noConversion"/>
  </si>
  <si>
    <t>项目实际成本与资金下达计划的节约程度。
成本节约率=[（计划成本-实际成本）/计划成本]×100%。
实际成本：项目实施单位如期、保质、保量完成既定工作目标实际所耗费的支出。
计划成本：项目实施单位为完成工作目标计划安排的支出，地灾项目以资金下达计划为参考。
成本节约率≥0，得5分，成本节约率小于0时，每降低10%，扣1分，扣完为止。
最终分值按为各单项目的加权平均分。</t>
    <phoneticPr fontId="13" type="noConversion"/>
  </si>
  <si>
    <t>2020年中央地质灾害防治项目均为预拨形式，经检查，未发现项目有超过概算的情况。</t>
    <phoneticPr fontId="13" type="noConversion"/>
  </si>
  <si>
    <t>质量达标率=（质量达标产出数/实际产出数）×100%。
质量达标产出数：项目期内实际达到既定质量标准的产品或服务数量。
未完成（竣工）验收（出具控勘报告）或（竣工）验收不合格的，零分；（竣工）验收（出具控勘报告）且合格的，满分。
最终分值按为各单项目的加权平均分。</t>
    <phoneticPr fontId="13" type="noConversion"/>
  </si>
  <si>
    <t>两批资金计划累计8类项目，其中已经完成的部分为重大地质灾害隐患点控制性勘查项目（第一批），重点城（集）镇地质灾害调（勘）查项目，重大地质灾害隐患点控制性勘查项目（第二批）;搬迁避让项目基本已实施完成.上述项目经过评审或者主管单位验收，其余项目实施前期工作或实施未完成，扣2.5分。</t>
    <phoneticPr fontId="13" type="noConversion"/>
  </si>
  <si>
    <t>在项目规划期内完成重大地质灾害隐患点控制性勘查、地质灾害避险移民搬迁和滑坡治理工程；
在项目计划时间内完成，满分；
若项目未在项目计划实施年度完成，零。
最终分值按为各单项目的加权平均分。</t>
    <phoneticPr fontId="13" type="noConversion"/>
  </si>
  <si>
    <t>两批资金计划累计8类项目，其中已经完成的部分为重大地质灾害隐患点控制性勘查项目（第一批），重点城（集）镇地质灾害调（勘）查项目，重大地质灾害隐患点控制性勘查项目（第二批）;搬迁避让项目基本已实施完成.上述项目经过评审或者主管单位验收。除上述项目外，截至2021年7月30日，其余项目仅实施前期工作或实施未完成，扣2.5分。</t>
    <phoneticPr fontId="13" type="noConversion"/>
  </si>
  <si>
    <t>达到预期的防灾减灾效果，避免人民群众的伤亡</t>
    <phoneticPr fontId="13" type="noConversion"/>
  </si>
  <si>
    <t xml:space="preserve">年度成功避让地质灾害导致的伤亡，受益人数应大于等于绩效目标申报表中的5000人。如果因本项目实施后仍然发生地质灾害导致1人及以上伤亡事故的则不得分；受益人数少于5000人，每少100人扣0.2分，扣完本项得分为止。（10分）
</t>
    <phoneticPr fontId="13" type="noConversion"/>
  </si>
  <si>
    <t>搬迁避让工程已搬迁人数1439人，2020年第二批地质灾害综合防治体系建设项目重大地质灾害隐患点控制性勘查项目已完成勘测，并给出实施建议，受益人数根据认定意见为1387人，2020年中央地质灾害防治资金（第一批）重大地质灾害隐患点控制性勘查项目已完成勘测，并给出实施建议，受益人数根据认定意见为1582人,2020年重点城（集）镇地质灾害调（勘）查项目已完成勘测，并给出实施建议，受益人数根据认定意见为198人，其他项目未实施，累计受益人数为4606人，扣0.79分。未发现伤亡情况。</t>
    <phoneticPr fontId="13" type="noConversion"/>
  </si>
  <si>
    <t xml:space="preserve">因提前预警或处理及时避免人员伤亡得到社会的积极评价，受到表彰或者网络上得到知名媒体的宣传即可得分，若无则零分。（5分）
</t>
    <phoneticPr fontId="13" type="noConversion"/>
  </si>
  <si>
    <t>①滑坡治理工程结构设计基准期应不低于我国的设计标准50年；（2分）
②竣工且验收合格；（6分）
③治理工程已投入使用且能改善受威胁群众生产生活条件和生态环境。（2分）
未达到各项完成的条件则不得分。</t>
    <phoneticPr fontId="13" type="noConversion"/>
  </si>
  <si>
    <t>设计标准为50年，但治理工程均未实施完成，且未经验收合格，无法判断治理工程完成后是否达到设计使用年限和能够改善受威胁群众生产生活条件，扣8分。</t>
    <phoneticPr fontId="13" type="noConversion"/>
  </si>
  <si>
    <t>评价要点：
①项目立项是否符合国家法律法规、国民经济发展规划和相关政策；（0.2分）
②项目立项是否符合行业发展规划和政策要求；（0.2分）
③项目立项是否与部门职责范围相符，属于部门履职所需；（0.2分）
④项目是否属于公共财政支持范围，是否符合中央、地方事权支出责任划分原则；（0.2分）
⑤项目是否与相关部门同类项目或部门内部相关项目重复。（0.2分）</t>
    <phoneticPr fontId="13" type="noConversion"/>
  </si>
  <si>
    <t>评价要点：
①业主单位对项目开展自评，提供自评报告和自评表。（4分）
②自评报告和自评表是否能够真实、完整的反映项目情况。自评表各项指标需要提供得分依据和支撑资料，无法提供的指标，每个指标扣0.5分，本项扣完为止；（2分）
③自评发现问题的整改落实。各单位是否根据本单位实际，对发现的问题，及时整改；对预算执行率偏低、自评结果较差的项目，是否单独说明原因，提出整改措施？（2分）
④自评后的结果运用，部门和单位应切实加强自评结果的整理、分析，将自评结果作为本部门、本单位完善政策和改进管理的重要依据。（2分）</t>
    <phoneticPr fontId="13" type="noConversion"/>
  </si>
  <si>
    <t>②自评报告和自评表不能够真实、完整、确认的反映项目情况,如资金按时拨付率并未达到100%，治理工程也未完工，扣1分；
③自评发现问题的整改落实。地灾治理项目主要系进度缓慢，自评报告中提出加快吐祥万寿路危岩及不稳定斜坡治理项目和吐祥政府后不稳定斜坡治理项目前期审批进度，力争2021年6月完成相关审批工作公开招投标确定施工单位，2021年12月底完成主体工程建设。我们未能获取相关审批工作公开招投标确定施工单位的资料，扣2分。
④自评后的结果运用，部门和单位应切实加强自评结果的整理、分析，将自评结果作为本部门、本单位完善政策和改进管理的重要依据，未能收集到相关资料证实，扣2分。</t>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</si>
</sst>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14" x14ac:knownFonts="1">
    <font>
      <sz val="11"/>
      <color theme="1"/>
      <name val="等线"/>
      <charset val="134"/>
      <scheme val="minor"/>
    </font>
    <font>
      <sz val="10"/>
      <color rgb="FFFF0000"/>
      <name val="宋体"/>
      <family val="3"/>
      <charset val="134"/>
    </font>
    <font>
      <sz val="10"/>
      <name val="宋体"/>
      <family val="3"/>
      <charset val="134"/>
    </font>
    <font>
      <sz val="22"/>
      <name val="黑体"/>
      <family val="3"/>
      <charset val="134"/>
    </font>
    <font>
      <b/>
      <sz val="14"/>
      <name val="宋体"/>
      <family val="3"/>
      <charset val="134"/>
    </font>
    <font>
      <sz val="10"/>
      <color theme="1"/>
      <name val="宋体"/>
      <family val="3"/>
      <charset val="134"/>
    </font>
    <font>
      <sz val="12"/>
      <name val="宋体"/>
      <family val="3"/>
      <charset val="134"/>
    </font>
    <font>
      <sz val="11"/>
      <color theme="1"/>
      <name val="等线"/>
      <family val="3"/>
      <charset val="134"/>
      <scheme val="minor"/>
    </font>
    <font>
      <sz val="10"/>
      <color rgb="FFC00000"/>
      <name val="宋体"/>
      <family val="3"/>
      <charset val="134"/>
    </font>
    <font>
      <sz val="11"/>
      <color theme="1"/>
      <name val="等线"/>
      <family val="3"/>
      <charset val="134"/>
      <scheme val="minor"/>
    </font>
    <font>
      <b/>
      <sz val="9"/>
      <name val="Tahoma"/>
      <family val="2"/>
    </font>
    <font>
      <sz val="9"/>
      <name val="Tahoma"/>
      <family val="2"/>
    </font>
    <font>
      <sz val="9"/>
      <name val="宋体"/>
      <family val="3"/>
      <charset val="134"/>
    </font>
    <font>
      <sz val="9"/>
      <name val="等线"/>
      <family val="3"/>
      <charset val="134"/>
      <scheme val="minor"/>
    </font>
  </fonts>
  <fills count="4">
    <fill>
      <patternFill patternType="none"/>
    </fill>
    <fill>
      <patternFill patternType="gray125"/>
    </fill>
    <fill>
      <patternFill patternType="solid">
        <fgColor rgb="FFFFFF00"/>
        <bgColor indexed="64"/>
      </patternFill>
    </fill>
    <fill>
      <patternFill patternType="solid">
        <fgColor rgb="FFFFC00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5">
    <xf numFmtId="0" fontId="0" fillId="0" borderId="0"/>
    <xf numFmtId="43" fontId="9" fillId="0" borderId="0" applyFont="0" applyFill="0" applyBorder="0" applyAlignment="0" applyProtection="0">
      <alignment vertical="center"/>
    </xf>
    <xf numFmtId="9" fontId="9" fillId="0" borderId="0" applyFont="0" applyFill="0" applyBorder="0" applyAlignment="0" applyProtection="0">
      <alignment vertical="center"/>
    </xf>
    <xf numFmtId="0" fontId="6" fillId="0" borderId="0">
      <alignment vertical="center"/>
    </xf>
    <xf numFmtId="0" fontId="7" fillId="0" borderId="0"/>
  </cellStyleXfs>
  <cellXfs count="49">
    <xf numFmtId="0" fontId="0" fillId="0" borderId="0" xfId="0"/>
    <xf numFmtId="0" fontId="1" fillId="0" borderId="0" xfId="0" applyFont="1" applyFill="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xf>
    <xf numFmtId="0" fontId="2" fillId="0" borderId="0" xfId="0" applyNumberFormat="1" applyFont="1" applyFill="1" applyAlignment="1">
      <alignment horizontal="center" vertical="center"/>
    </xf>
    <xf numFmtId="0" fontId="2" fillId="0" borderId="0" xfId="0" applyNumberFormat="1" applyFont="1" applyFill="1" applyAlignment="1">
      <alignment vertical="center" wrapText="1"/>
    </xf>
    <xf numFmtId="0" fontId="2" fillId="0" borderId="0" xfId="0" applyFont="1" applyFill="1" applyAlignment="1">
      <alignment vertical="center" wrapText="1"/>
    </xf>
    <xf numFmtId="0" fontId="2" fillId="0" borderId="1" xfId="0" applyFont="1" applyFill="1" applyBorder="1" applyAlignment="1">
      <alignment horizontal="center" vertical="center" wrapText="1"/>
    </xf>
    <xf numFmtId="0" fontId="2" fillId="0" borderId="1" xfId="1" applyNumberFormat="1" applyFont="1" applyFill="1" applyBorder="1" applyAlignment="1">
      <alignment horizontal="center" vertical="center" wrapText="1"/>
    </xf>
    <xf numFmtId="0" fontId="2" fillId="0" borderId="1" xfId="1" applyNumberFormat="1" applyFont="1" applyFill="1" applyBorder="1" applyAlignment="1">
      <alignment horizontal="center" vertical="center"/>
    </xf>
    <xf numFmtId="0" fontId="2" fillId="0" borderId="1" xfId="3"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justify" vertical="center" wrapText="1"/>
    </xf>
    <xf numFmtId="0" fontId="2" fillId="0" borderId="1" xfId="0" applyFont="1" applyFill="1" applyBorder="1" applyAlignment="1">
      <alignment horizontal="left" vertical="center" wrapText="1"/>
    </xf>
    <xf numFmtId="43" fontId="2" fillId="0" borderId="1" xfId="1" applyFont="1" applyFill="1" applyBorder="1" applyAlignment="1">
      <alignment horizontal="center" vertical="center"/>
    </xf>
    <xf numFmtId="0" fontId="2" fillId="0" borderId="1" xfId="0" applyNumberFormat="1" applyFont="1" applyFill="1" applyBorder="1" applyAlignment="1">
      <alignment vertical="center" wrapText="1"/>
    </xf>
    <xf numFmtId="0" fontId="2" fillId="0" borderId="1" xfId="4" applyFont="1" applyFill="1" applyBorder="1" applyAlignment="1">
      <alignment horizontal="left" vertical="center" wrapText="1"/>
    </xf>
    <xf numFmtId="0" fontId="2" fillId="0" borderId="1" xfId="0" applyFont="1" applyFill="1" applyBorder="1" applyAlignment="1">
      <alignmen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justify" vertical="center" wrapText="1"/>
    </xf>
    <xf numFmtId="0" fontId="2" fillId="0" borderId="1" xfId="4" applyFont="1" applyFill="1" applyBorder="1" applyAlignment="1">
      <alignment horizontal="justify" vertical="center" wrapText="1"/>
    </xf>
    <xf numFmtId="0" fontId="2" fillId="0" borderId="2" xfId="0" applyFont="1" applyFill="1" applyBorder="1" applyAlignment="1">
      <alignment horizontal="left" vertical="center"/>
    </xf>
    <xf numFmtId="43" fontId="1" fillId="0" borderId="1" xfId="1" applyFont="1" applyFill="1" applyBorder="1" applyAlignment="1">
      <alignment horizontal="center" vertical="center"/>
    </xf>
    <xf numFmtId="0" fontId="1" fillId="0" borderId="1" xfId="0" applyNumberFormat="1" applyFont="1" applyFill="1" applyBorder="1" applyAlignment="1">
      <alignment vertical="center" wrapText="1"/>
    </xf>
    <xf numFmtId="0" fontId="2" fillId="0" borderId="1" xfId="0" applyFont="1" applyFill="1" applyBorder="1" applyAlignment="1">
      <alignment horizontal="left" vertical="center"/>
    </xf>
    <xf numFmtId="0" fontId="2" fillId="0" borderId="1" xfId="0" applyFont="1" applyFill="1" applyBorder="1" applyAlignment="1">
      <alignment vertical="center"/>
    </xf>
    <xf numFmtId="0" fontId="4" fillId="0" borderId="0" xfId="0" applyFont="1" applyFill="1" applyAlignment="1">
      <alignment vertical="center"/>
    </xf>
    <xf numFmtId="0" fontId="1" fillId="0" borderId="1" xfId="0" applyFont="1" applyFill="1" applyBorder="1" applyAlignment="1">
      <alignment vertical="center" wrapText="1"/>
    </xf>
    <xf numFmtId="10" fontId="2" fillId="0" borderId="1" xfId="2" applyNumberFormat="1" applyFont="1" applyFill="1" applyBorder="1" applyAlignment="1">
      <alignment vertical="center" wrapText="1"/>
    </xf>
    <xf numFmtId="0" fontId="1" fillId="0" borderId="1" xfId="4" applyFont="1" applyBorder="1" applyAlignment="1">
      <alignment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justify" vertical="center" wrapText="1"/>
    </xf>
    <xf numFmtId="43" fontId="5" fillId="0" borderId="1" xfId="1" applyFont="1" applyFill="1" applyBorder="1" applyAlignment="1">
      <alignment vertical="center"/>
    </xf>
    <xf numFmtId="0" fontId="5" fillId="0" borderId="1" xfId="0" applyFont="1" applyFill="1" applyBorder="1" applyAlignment="1">
      <alignment vertical="center" wrapText="1"/>
    </xf>
    <xf numFmtId="0" fontId="2" fillId="0" borderId="4" xfId="0" applyFont="1" applyFill="1" applyBorder="1" applyAlignment="1">
      <alignment horizontal="center" vertical="center" wrapText="1"/>
    </xf>
    <xf numFmtId="43" fontId="2" fillId="0" borderId="0" xfId="0" applyNumberFormat="1" applyFont="1" applyFill="1" applyAlignment="1">
      <alignment vertical="center"/>
    </xf>
    <xf numFmtId="43" fontId="2" fillId="0" borderId="0" xfId="0" applyNumberFormat="1" applyFont="1" applyFill="1" applyAlignment="1">
      <alignment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43" fontId="2" fillId="0" borderId="1" xfId="1" applyFont="1" applyFill="1" applyBorder="1" applyAlignment="1">
      <alignment vertical="center"/>
    </xf>
    <xf numFmtId="0" fontId="2" fillId="0" borderId="1" xfId="4" applyFont="1" applyFill="1" applyBorder="1" applyAlignment="1">
      <alignment vertical="center" wrapText="1"/>
    </xf>
    <xf numFmtId="0" fontId="2" fillId="0" borderId="1" xfId="0" applyFont="1" applyFill="1" applyBorder="1" applyAlignment="1">
      <alignment horizontal="center" vertical="center" wrapText="1"/>
    </xf>
    <xf numFmtId="0" fontId="3"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cellXfs>
  <cellStyles count="5">
    <cellStyle name="百分比" xfId="2" builtinId="5"/>
    <cellStyle name="常规" xfId="0" builtinId="0"/>
    <cellStyle name="常规 2" xfId="4" xr:uid="{00000000-0005-0000-0000-000002000000}"/>
    <cellStyle name="常规 2 2 3" xfId="3" xr:uid="{00000000-0005-0000-0000-000003000000}"/>
    <cellStyle name="千位分隔" xfId="1" builtinId="3"/>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O40"/>
  <sheetViews>
    <sheetView tabSelected="1" view="pageBreakPreview" zoomScale="85" zoomScaleNormal="70" zoomScaleSheetLayoutView="85" workbookViewId="0">
      <pane xSplit="3" ySplit="4" topLeftCell="E26" activePane="bottomRight" state="frozen"/>
      <selection pane="topRight"/>
      <selection pane="bottomLeft"/>
      <selection pane="bottomRight" activeCell="E36" sqref="E36"/>
    </sheetView>
  </sheetViews>
  <sheetFormatPr defaultColWidth="8.58203125" defaultRowHeight="13" x14ac:dyDescent="0.3"/>
  <cols>
    <col min="1" max="1" width="8.58203125" style="2"/>
    <col min="2" max="2" width="12" style="3" customWidth="1"/>
    <col min="3" max="3" width="17.33203125" style="3" customWidth="1"/>
    <col min="4" max="4" width="29" style="2" customWidth="1"/>
    <col min="5" max="5" width="67.75" style="2" customWidth="1"/>
    <col min="6" max="6" width="4.75" style="4" bestFit="1" customWidth="1"/>
    <col min="7" max="7" width="7.58203125" style="4" bestFit="1" customWidth="1"/>
    <col min="8" max="8" width="57.58203125" style="5" customWidth="1"/>
    <col min="9" max="9" width="8.58203125" style="6" customWidth="1"/>
    <col min="10" max="10" width="48.5" style="6" hidden="1" customWidth="1"/>
    <col min="11" max="11" width="32.75" style="6" hidden="1" customWidth="1"/>
    <col min="12" max="12" width="44.25" style="5" hidden="1" customWidth="1"/>
    <col min="13" max="13" width="9" style="6" hidden="1" customWidth="1"/>
    <col min="14" max="16384" width="8.58203125" style="2"/>
  </cols>
  <sheetData>
    <row r="2" spans="1:13" ht="27.5" x14ac:dyDescent="0.3">
      <c r="A2" s="42" t="s">
        <v>150</v>
      </c>
      <c r="B2" s="42"/>
      <c r="C2" s="42"/>
      <c r="D2" s="42"/>
      <c r="E2" s="42"/>
      <c r="F2" s="42"/>
      <c r="G2" s="42"/>
      <c r="H2" s="42"/>
      <c r="I2" s="42"/>
      <c r="J2" s="42"/>
      <c r="K2" s="42"/>
      <c r="L2" s="42"/>
      <c r="M2" s="42"/>
    </row>
    <row r="4" spans="1:13" ht="20.149999999999999" customHeight="1" x14ac:dyDescent="0.3">
      <c r="A4" s="38" t="s">
        <v>0</v>
      </c>
      <c r="B4" s="38" t="s">
        <v>1</v>
      </c>
      <c r="C4" s="38" t="s">
        <v>2</v>
      </c>
      <c r="D4" s="38" t="s">
        <v>3</v>
      </c>
      <c r="E4" s="38" t="s">
        <v>4</v>
      </c>
      <c r="F4" s="8" t="s">
        <v>5</v>
      </c>
      <c r="G4" s="9" t="s">
        <v>6</v>
      </c>
      <c r="H4" s="10" t="s">
        <v>7</v>
      </c>
      <c r="I4" s="17" t="s">
        <v>8</v>
      </c>
      <c r="J4" s="17" t="s">
        <v>9</v>
      </c>
      <c r="K4" s="17" t="s">
        <v>10</v>
      </c>
      <c r="L4" s="10" t="s">
        <v>9</v>
      </c>
      <c r="M4" s="17" t="s">
        <v>10</v>
      </c>
    </row>
    <row r="5" spans="1:13" ht="101.5" customHeight="1" x14ac:dyDescent="0.3">
      <c r="A5" s="43" t="s">
        <v>11</v>
      </c>
      <c r="B5" s="43" t="s">
        <v>12</v>
      </c>
      <c r="C5" s="38" t="s">
        <v>13</v>
      </c>
      <c r="D5" s="12" t="s">
        <v>14</v>
      </c>
      <c r="E5" s="13" t="s">
        <v>180</v>
      </c>
      <c r="F5" s="9">
        <v>1</v>
      </c>
      <c r="G5" s="14">
        <v>1</v>
      </c>
      <c r="H5" s="15"/>
      <c r="I5" s="17"/>
      <c r="J5" s="17" t="s">
        <v>15</v>
      </c>
      <c r="K5" s="17"/>
      <c r="L5" s="15" t="s">
        <v>15</v>
      </c>
      <c r="M5" s="17"/>
    </row>
    <row r="6" spans="1:13" ht="65" x14ac:dyDescent="0.3">
      <c r="A6" s="43"/>
      <c r="B6" s="43"/>
      <c r="C6" s="38" t="s">
        <v>16</v>
      </c>
      <c r="D6" s="12" t="s">
        <v>17</v>
      </c>
      <c r="E6" s="13" t="s">
        <v>18</v>
      </c>
      <c r="F6" s="9">
        <v>1</v>
      </c>
      <c r="G6" s="14">
        <v>1</v>
      </c>
      <c r="H6" s="15"/>
      <c r="I6" s="17"/>
      <c r="J6" s="17"/>
      <c r="K6" s="17"/>
      <c r="L6" s="15" t="s">
        <v>151</v>
      </c>
      <c r="M6" s="17"/>
    </row>
    <row r="7" spans="1:13" ht="65" x14ac:dyDescent="0.3">
      <c r="A7" s="43"/>
      <c r="B7" s="43" t="s">
        <v>19</v>
      </c>
      <c r="C7" s="38" t="s">
        <v>20</v>
      </c>
      <c r="D7" s="12" t="s">
        <v>21</v>
      </c>
      <c r="E7" s="16" t="s">
        <v>22</v>
      </c>
      <c r="F7" s="9">
        <v>2</v>
      </c>
      <c r="G7" s="14">
        <v>2</v>
      </c>
      <c r="H7" s="17"/>
      <c r="I7" s="28"/>
      <c r="J7" s="17" t="s">
        <v>23</v>
      </c>
      <c r="K7" s="17"/>
      <c r="L7" s="17" t="s">
        <v>152</v>
      </c>
      <c r="M7" s="28"/>
    </row>
    <row r="8" spans="1:13" ht="52" x14ac:dyDescent="0.3">
      <c r="A8" s="43"/>
      <c r="B8" s="43"/>
      <c r="C8" s="38" t="s">
        <v>24</v>
      </c>
      <c r="D8" s="12" t="s">
        <v>25</v>
      </c>
      <c r="E8" s="12" t="s">
        <v>26</v>
      </c>
      <c r="F8" s="9">
        <v>2</v>
      </c>
      <c r="G8" s="14">
        <v>2</v>
      </c>
      <c r="H8" s="17"/>
      <c r="I8" s="28"/>
      <c r="J8" s="17" t="s">
        <v>27</v>
      </c>
      <c r="K8" s="17"/>
      <c r="L8" s="17" t="s">
        <v>153</v>
      </c>
      <c r="M8" s="28"/>
    </row>
    <row r="9" spans="1:13" ht="70.5" customHeight="1" x14ac:dyDescent="0.3">
      <c r="A9" s="43"/>
      <c r="B9" s="43" t="s">
        <v>28</v>
      </c>
      <c r="C9" s="38" t="s">
        <v>29</v>
      </c>
      <c r="D9" s="12" t="s">
        <v>30</v>
      </c>
      <c r="E9" s="12" t="s">
        <v>154</v>
      </c>
      <c r="F9" s="9">
        <v>2</v>
      </c>
      <c r="G9" s="14">
        <v>2</v>
      </c>
      <c r="H9" s="15"/>
      <c r="I9" s="17"/>
      <c r="J9" s="17" t="s">
        <v>31</v>
      </c>
      <c r="K9" s="17"/>
      <c r="L9" s="15" t="s">
        <v>155</v>
      </c>
      <c r="M9" s="17"/>
    </row>
    <row r="10" spans="1:13" ht="46.5" customHeight="1" x14ac:dyDescent="0.3">
      <c r="A10" s="43"/>
      <c r="B10" s="43"/>
      <c r="C10" s="38" t="s">
        <v>32</v>
      </c>
      <c r="D10" s="12" t="s">
        <v>33</v>
      </c>
      <c r="E10" s="12" t="s">
        <v>34</v>
      </c>
      <c r="F10" s="9">
        <v>2</v>
      </c>
      <c r="G10" s="14">
        <v>2</v>
      </c>
      <c r="H10" s="15"/>
      <c r="I10" s="17"/>
      <c r="J10" s="17"/>
      <c r="K10" s="17"/>
      <c r="L10" s="15" t="s">
        <v>156</v>
      </c>
      <c r="M10" s="17"/>
    </row>
    <row r="11" spans="1:13" ht="104" x14ac:dyDescent="0.3">
      <c r="A11" s="44" t="s">
        <v>35</v>
      </c>
      <c r="B11" s="43" t="s">
        <v>36</v>
      </c>
      <c r="C11" s="38" t="s">
        <v>37</v>
      </c>
      <c r="D11" s="12" t="s">
        <v>38</v>
      </c>
      <c r="E11" s="20" t="s">
        <v>157</v>
      </c>
      <c r="F11" s="9">
        <v>2</v>
      </c>
      <c r="G11" s="39">
        <v>0</v>
      </c>
      <c r="H11" s="15" t="s">
        <v>158</v>
      </c>
      <c r="I11" s="17"/>
      <c r="J11" s="17"/>
      <c r="K11" s="17" t="s">
        <v>39</v>
      </c>
      <c r="L11" s="15"/>
      <c r="M11" s="17"/>
    </row>
    <row r="12" spans="1:13" ht="91" x14ac:dyDescent="0.3">
      <c r="A12" s="45"/>
      <c r="B12" s="43"/>
      <c r="C12" s="38" t="s">
        <v>40</v>
      </c>
      <c r="D12" s="12" t="s">
        <v>41</v>
      </c>
      <c r="E12" s="20" t="s">
        <v>159</v>
      </c>
      <c r="F12" s="9">
        <v>2</v>
      </c>
      <c r="G12" s="39">
        <v>1.75</v>
      </c>
      <c r="H12" s="15" t="s">
        <v>160</v>
      </c>
      <c r="I12" s="17"/>
      <c r="J12" s="17"/>
      <c r="K12" s="17" t="s">
        <v>39</v>
      </c>
      <c r="L12" s="15"/>
      <c r="M12" s="17"/>
    </row>
    <row r="13" spans="1:13" ht="91" x14ac:dyDescent="0.3">
      <c r="A13" s="45"/>
      <c r="B13" s="43"/>
      <c r="C13" s="38" t="s">
        <v>42</v>
      </c>
      <c r="D13" s="12" t="s">
        <v>43</v>
      </c>
      <c r="E13" s="12" t="s">
        <v>161</v>
      </c>
      <c r="F13" s="9">
        <v>4</v>
      </c>
      <c r="G13" s="39">
        <v>4</v>
      </c>
      <c r="H13" s="17"/>
      <c r="I13" s="17"/>
      <c r="J13" s="17"/>
      <c r="K13" s="17"/>
      <c r="L13" s="17" t="s">
        <v>162</v>
      </c>
      <c r="M13" s="17"/>
    </row>
    <row r="14" spans="1:13" ht="48.75" customHeight="1" x14ac:dyDescent="0.3">
      <c r="A14" s="45"/>
      <c r="B14" s="44" t="s">
        <v>44</v>
      </c>
      <c r="C14" s="38" t="s">
        <v>45</v>
      </c>
      <c r="D14" s="12" t="s">
        <v>46</v>
      </c>
      <c r="E14" s="12" t="s">
        <v>47</v>
      </c>
      <c r="F14" s="9">
        <v>2</v>
      </c>
      <c r="G14" s="14">
        <v>2</v>
      </c>
      <c r="H14" s="15"/>
      <c r="I14" s="17"/>
      <c r="J14" s="17" t="s">
        <v>48</v>
      </c>
      <c r="K14" s="17"/>
      <c r="L14" s="15" t="s">
        <v>48</v>
      </c>
      <c r="M14" s="17"/>
    </row>
    <row r="15" spans="1:13" ht="67.5" customHeight="1" x14ac:dyDescent="0.3">
      <c r="A15" s="45"/>
      <c r="B15" s="45"/>
      <c r="C15" s="38" t="s">
        <v>49</v>
      </c>
      <c r="D15" s="12" t="s">
        <v>50</v>
      </c>
      <c r="E15" s="12" t="s">
        <v>51</v>
      </c>
      <c r="F15" s="9">
        <v>4</v>
      </c>
      <c r="G15" s="14">
        <v>4</v>
      </c>
      <c r="H15" s="15"/>
      <c r="I15" s="17"/>
      <c r="J15" s="17" t="s">
        <v>52</v>
      </c>
      <c r="K15" s="17"/>
      <c r="L15" s="15" t="s">
        <v>52</v>
      </c>
      <c r="M15" s="17"/>
    </row>
    <row r="16" spans="1:13" ht="104" x14ac:dyDescent="0.3">
      <c r="A16" s="45"/>
      <c r="B16" s="45"/>
      <c r="C16" s="38" t="s">
        <v>53</v>
      </c>
      <c r="D16" s="12" t="s">
        <v>54</v>
      </c>
      <c r="E16" s="13" t="s">
        <v>55</v>
      </c>
      <c r="F16" s="9">
        <v>4</v>
      </c>
      <c r="G16" s="14">
        <v>2</v>
      </c>
      <c r="H16" s="15" t="s">
        <v>163</v>
      </c>
      <c r="I16" s="17"/>
      <c r="J16" s="17"/>
      <c r="K16" s="17" t="s">
        <v>56</v>
      </c>
      <c r="L16" s="15"/>
      <c r="M16" s="17"/>
    </row>
    <row r="17" spans="1:15" ht="52" x14ac:dyDescent="0.3">
      <c r="A17" s="45"/>
      <c r="B17" s="45"/>
      <c r="C17" s="38" t="s">
        <v>57</v>
      </c>
      <c r="D17" s="12" t="s">
        <v>58</v>
      </c>
      <c r="E17" s="12" t="s">
        <v>164</v>
      </c>
      <c r="F17" s="9">
        <v>2</v>
      </c>
      <c r="G17" s="14">
        <v>2</v>
      </c>
      <c r="H17" s="17"/>
      <c r="I17" s="17"/>
      <c r="J17" s="17" t="s">
        <v>59</v>
      </c>
      <c r="K17" s="17"/>
      <c r="L17" s="17" t="s">
        <v>59</v>
      </c>
      <c r="M17" s="17"/>
    </row>
    <row r="18" spans="1:15" ht="150" customHeight="1" x14ac:dyDescent="0.3">
      <c r="A18" s="46"/>
      <c r="B18" s="46"/>
      <c r="C18" s="38" t="s">
        <v>60</v>
      </c>
      <c r="D18" s="16" t="s">
        <v>61</v>
      </c>
      <c r="E18" s="20" t="s">
        <v>181</v>
      </c>
      <c r="F18" s="9">
        <v>10</v>
      </c>
      <c r="G18" s="14">
        <v>5</v>
      </c>
      <c r="H18" s="15" t="s">
        <v>182</v>
      </c>
      <c r="I18" s="17"/>
      <c r="J18" s="17" t="s">
        <v>62</v>
      </c>
      <c r="K18" s="17"/>
      <c r="L18" s="15" t="s">
        <v>165</v>
      </c>
      <c r="M18" s="17"/>
    </row>
    <row r="19" spans="1:15" ht="170.5" customHeight="1" x14ac:dyDescent="0.3">
      <c r="A19" s="44" t="s">
        <v>63</v>
      </c>
      <c r="B19" s="21" t="s">
        <v>64</v>
      </c>
      <c r="C19" s="38" t="s">
        <v>65</v>
      </c>
      <c r="D19" s="12" t="s">
        <v>66</v>
      </c>
      <c r="E19" s="12" t="s">
        <v>166</v>
      </c>
      <c r="F19" s="9">
        <v>10</v>
      </c>
      <c r="G19" s="14">
        <v>5.88</v>
      </c>
      <c r="H19" s="17" t="s">
        <v>167</v>
      </c>
      <c r="I19" s="17"/>
      <c r="J19" s="17" t="s">
        <v>67</v>
      </c>
      <c r="K19" s="17"/>
      <c r="L19" s="25"/>
      <c r="M19" s="17"/>
      <c r="O19" s="35"/>
    </row>
    <row r="20" spans="1:15" ht="91" x14ac:dyDescent="0.3">
      <c r="A20" s="45"/>
      <c r="B20" s="13" t="s">
        <v>68</v>
      </c>
      <c r="C20" s="38" t="s">
        <v>69</v>
      </c>
      <c r="D20" s="12" t="s">
        <v>70</v>
      </c>
      <c r="E20" s="12" t="s">
        <v>168</v>
      </c>
      <c r="F20" s="9">
        <v>5</v>
      </c>
      <c r="G20" s="14">
        <v>5</v>
      </c>
      <c r="H20" s="25"/>
      <c r="I20" s="17"/>
      <c r="J20" s="17"/>
      <c r="K20" s="17"/>
      <c r="L20" s="17" t="s">
        <v>169</v>
      </c>
      <c r="M20" s="17"/>
    </row>
    <row r="21" spans="1:15" ht="65" x14ac:dyDescent="0.3">
      <c r="A21" s="45"/>
      <c r="B21" s="24" t="s">
        <v>71</v>
      </c>
      <c r="C21" s="38" t="s">
        <v>72</v>
      </c>
      <c r="D21" s="12" t="s">
        <v>73</v>
      </c>
      <c r="E21" s="12" t="s">
        <v>170</v>
      </c>
      <c r="F21" s="9">
        <v>5</v>
      </c>
      <c r="G21" s="14">
        <v>2.5</v>
      </c>
      <c r="H21" s="15" t="s">
        <v>171</v>
      </c>
      <c r="I21" s="17"/>
      <c r="J21" s="15"/>
      <c r="K21" s="15"/>
      <c r="L21" s="15"/>
      <c r="M21" s="17"/>
    </row>
    <row r="22" spans="1:15" ht="65" x14ac:dyDescent="0.3">
      <c r="A22" s="46"/>
      <c r="B22" s="24" t="s">
        <v>74</v>
      </c>
      <c r="C22" s="38" t="s">
        <v>75</v>
      </c>
      <c r="D22" s="12" t="s">
        <v>76</v>
      </c>
      <c r="E22" s="12" t="s">
        <v>172</v>
      </c>
      <c r="F22" s="9">
        <v>5</v>
      </c>
      <c r="G22" s="14">
        <v>2.5</v>
      </c>
      <c r="H22" s="15" t="s">
        <v>173</v>
      </c>
      <c r="I22" s="40"/>
      <c r="J22" s="15"/>
      <c r="K22" s="15"/>
      <c r="L22" s="25"/>
      <c r="M22" s="40"/>
    </row>
    <row r="23" spans="1:15" ht="91" x14ac:dyDescent="0.3">
      <c r="A23" s="43" t="s">
        <v>77</v>
      </c>
      <c r="B23" s="43" t="s">
        <v>78</v>
      </c>
      <c r="C23" s="41" t="s">
        <v>79</v>
      </c>
      <c r="D23" s="12" t="s">
        <v>174</v>
      </c>
      <c r="E23" s="12" t="s">
        <v>175</v>
      </c>
      <c r="F23" s="9">
        <v>10</v>
      </c>
      <c r="G23" s="14">
        <v>9.2100000000000009</v>
      </c>
      <c r="H23" s="15" t="s">
        <v>176</v>
      </c>
      <c r="I23" s="40"/>
      <c r="J23" s="15"/>
      <c r="K23" s="15"/>
      <c r="L23" s="15"/>
      <c r="M23" s="40"/>
    </row>
    <row r="24" spans="1:15" ht="65" x14ac:dyDescent="0.3">
      <c r="A24" s="43"/>
      <c r="B24" s="43"/>
      <c r="C24" s="41"/>
      <c r="D24" s="12" t="s">
        <v>81</v>
      </c>
      <c r="E24" s="12" t="s">
        <v>177</v>
      </c>
      <c r="F24" s="9">
        <v>5</v>
      </c>
      <c r="G24" s="14">
        <v>5</v>
      </c>
      <c r="H24" s="25"/>
      <c r="I24" s="17"/>
      <c r="J24" s="17" t="s">
        <v>82</v>
      </c>
      <c r="K24" s="17"/>
      <c r="L24" s="17" t="s">
        <v>82</v>
      </c>
      <c r="M24" s="17"/>
    </row>
    <row r="25" spans="1:15" ht="52" x14ac:dyDescent="0.3">
      <c r="A25" s="43"/>
      <c r="B25" s="43"/>
      <c r="C25" s="38" t="s">
        <v>83</v>
      </c>
      <c r="D25" s="12" t="s">
        <v>84</v>
      </c>
      <c r="E25" s="12" t="s">
        <v>178</v>
      </c>
      <c r="F25" s="9">
        <v>10</v>
      </c>
      <c r="G25" s="14">
        <v>2</v>
      </c>
      <c r="H25" s="17" t="s">
        <v>179</v>
      </c>
      <c r="I25" s="17"/>
      <c r="J25" s="17"/>
      <c r="K25" s="17"/>
      <c r="L25" s="25"/>
      <c r="M25" s="17"/>
    </row>
    <row r="26" spans="1:15" ht="78" x14ac:dyDescent="0.3">
      <c r="A26" s="43"/>
      <c r="B26" s="43"/>
      <c r="C26" s="38" t="s">
        <v>85</v>
      </c>
      <c r="D26" s="12" t="s">
        <v>86</v>
      </c>
      <c r="E26" s="12" t="s">
        <v>87</v>
      </c>
      <c r="F26" s="9">
        <v>10</v>
      </c>
      <c r="G26" s="14">
        <v>10</v>
      </c>
      <c r="H26" s="15"/>
      <c r="I26" s="17"/>
      <c r="J26" s="17" t="s">
        <v>89</v>
      </c>
      <c r="K26" s="17"/>
      <c r="L26" s="15" t="s">
        <v>89</v>
      </c>
      <c r="M26" s="17"/>
    </row>
    <row r="27" spans="1:15" ht="20.149999999999999" customHeight="1" x14ac:dyDescent="0.3">
      <c r="A27" s="37" t="s">
        <v>90</v>
      </c>
      <c r="B27" s="37"/>
      <c r="C27" s="37"/>
      <c r="D27" s="25"/>
      <c r="E27" s="25"/>
      <c r="F27" s="9">
        <f>SUM(F5:F26)</f>
        <v>100</v>
      </c>
      <c r="G27" s="14">
        <f>SUM(G5:G26)</f>
        <v>72.84</v>
      </c>
      <c r="H27" s="15"/>
      <c r="I27" s="17"/>
      <c r="J27" s="17"/>
      <c r="K27" s="17"/>
      <c r="L27" s="15"/>
      <c r="M27" s="17"/>
    </row>
    <row r="30" spans="1:15" ht="17.5" x14ac:dyDescent="0.3">
      <c r="D30" s="26"/>
    </row>
    <row r="31" spans="1:15" x14ac:dyDescent="0.3">
      <c r="H31" s="36"/>
    </row>
    <row r="40" spans="8:8" x14ac:dyDescent="0.3">
      <c r="H40" s="5">
        <f>30-20.75</f>
        <v>9.25</v>
      </c>
    </row>
  </sheetData>
  <mergeCells count="12">
    <mergeCell ref="C23:C24"/>
    <mergeCell ref="A2:M2"/>
    <mergeCell ref="A5:A10"/>
    <mergeCell ref="A11:A18"/>
    <mergeCell ref="A19:A22"/>
    <mergeCell ref="A23:A26"/>
    <mergeCell ref="B5:B6"/>
    <mergeCell ref="B7:B8"/>
    <mergeCell ref="B9:B10"/>
    <mergeCell ref="B11:B13"/>
    <mergeCell ref="B14:B18"/>
    <mergeCell ref="B23:B26"/>
  </mergeCells>
  <phoneticPr fontId="13" type="noConversion"/>
  <printOptions horizontalCentered="1"/>
  <pageMargins left="0.47244094488188981" right="0.27559055118110237" top="0.59055118110236227" bottom="0.51181102362204722" header="0.31496062992125984" footer="0.31496062992125984"/>
  <pageSetup paperSize="9" scale="62" fitToHeight="0" orientation="landscape" r:id="rId1"/>
  <headerFooter>
    <oddFooter>&amp;C第 &amp;P 页，共 &amp;N 页</oddFooter>
  </headerFooter>
  <colBreaks count="1" manualBreakCount="1">
    <brk id="9" min="1" max="26"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30"/>
  <sheetViews>
    <sheetView zoomScale="80" zoomScaleNormal="80" workbookViewId="0">
      <pane xSplit="3" ySplit="4" topLeftCell="D5" activePane="bottomRight" state="frozen"/>
      <selection pane="topRight"/>
      <selection pane="bottomLeft"/>
      <selection pane="bottomRight" activeCell="G27" sqref="G27"/>
    </sheetView>
  </sheetViews>
  <sheetFormatPr defaultColWidth="8.58203125" defaultRowHeight="13" x14ac:dyDescent="0.3"/>
  <cols>
    <col min="1" max="1" width="8.58203125" style="2"/>
    <col min="2" max="2" width="12" style="3" customWidth="1"/>
    <col min="3" max="3" width="17.33203125" style="3" customWidth="1"/>
    <col min="4" max="4" width="26.33203125" style="2" customWidth="1"/>
    <col min="5" max="5" width="36.25" style="2" customWidth="1"/>
    <col min="6" max="6" width="9.25" style="4" customWidth="1"/>
    <col min="7" max="7" width="8.08203125" style="4" customWidth="1"/>
    <col min="8" max="8" width="37.08203125" style="5" customWidth="1"/>
    <col min="9" max="9" width="5.33203125" style="6" customWidth="1"/>
    <col min="10" max="10" width="48.5" style="6" customWidth="1"/>
    <col min="11" max="11" width="32.75" style="6" customWidth="1"/>
    <col min="12" max="16384" width="8.58203125" style="2"/>
  </cols>
  <sheetData>
    <row r="2" spans="1:11" ht="27.5" x14ac:dyDescent="0.3">
      <c r="A2" s="42" t="s">
        <v>91</v>
      </c>
      <c r="B2" s="42"/>
      <c r="C2" s="42"/>
      <c r="D2" s="42"/>
      <c r="E2" s="42"/>
      <c r="F2" s="42"/>
      <c r="G2" s="42"/>
      <c r="H2" s="42"/>
    </row>
    <row r="4" spans="1:11" x14ac:dyDescent="0.3">
      <c r="A4" s="7" t="s">
        <v>0</v>
      </c>
      <c r="B4" s="7" t="s">
        <v>1</v>
      </c>
      <c r="C4" s="7" t="s">
        <v>2</v>
      </c>
      <c r="D4" s="7" t="s">
        <v>3</v>
      </c>
      <c r="E4" s="7" t="s">
        <v>4</v>
      </c>
      <c r="F4" s="8" t="s">
        <v>5</v>
      </c>
      <c r="G4" s="9" t="s">
        <v>6</v>
      </c>
      <c r="H4" s="10" t="s">
        <v>7</v>
      </c>
      <c r="I4" s="17" t="s">
        <v>8</v>
      </c>
      <c r="J4" s="17" t="s">
        <v>9</v>
      </c>
      <c r="K4" s="17" t="s">
        <v>10</v>
      </c>
    </row>
    <row r="5" spans="1:11" ht="143" x14ac:dyDescent="0.3">
      <c r="A5" s="43" t="s">
        <v>11</v>
      </c>
      <c r="B5" s="43" t="s">
        <v>12</v>
      </c>
      <c r="C5" s="7" t="s">
        <v>13</v>
      </c>
      <c r="D5" s="12" t="s">
        <v>14</v>
      </c>
      <c r="E5" s="13" t="s">
        <v>92</v>
      </c>
      <c r="F5" s="9">
        <v>1</v>
      </c>
      <c r="G5" s="14">
        <v>1</v>
      </c>
      <c r="H5" s="15" t="s">
        <v>93</v>
      </c>
      <c r="I5" s="27"/>
      <c r="J5" s="17" t="s">
        <v>15</v>
      </c>
      <c r="K5" s="17"/>
    </row>
    <row r="6" spans="1:11" ht="123" customHeight="1" x14ac:dyDescent="0.3">
      <c r="A6" s="43"/>
      <c r="B6" s="43"/>
      <c r="C6" s="7" t="s">
        <v>16</v>
      </c>
      <c r="D6" s="12" t="s">
        <v>17</v>
      </c>
      <c r="E6" s="13" t="s">
        <v>94</v>
      </c>
      <c r="F6" s="9">
        <v>1</v>
      </c>
      <c r="G6" s="14">
        <v>1</v>
      </c>
      <c r="H6" s="15" t="s">
        <v>95</v>
      </c>
      <c r="I6" s="27"/>
      <c r="J6" s="17"/>
      <c r="K6" s="17"/>
    </row>
    <row r="7" spans="1:11" ht="120.75" customHeight="1" x14ac:dyDescent="0.3">
      <c r="A7" s="43"/>
      <c r="B7" s="43" t="s">
        <v>19</v>
      </c>
      <c r="C7" s="7" t="s">
        <v>20</v>
      </c>
      <c r="D7" s="12" t="s">
        <v>21</v>
      </c>
      <c r="E7" s="16" t="s">
        <v>96</v>
      </c>
      <c r="F7" s="9">
        <v>2</v>
      </c>
      <c r="G7" s="14">
        <v>2</v>
      </c>
      <c r="H7" s="17" t="s">
        <v>97</v>
      </c>
      <c r="I7" s="28"/>
      <c r="J7" s="17" t="s">
        <v>23</v>
      </c>
      <c r="K7" s="17"/>
    </row>
    <row r="8" spans="1:11" ht="87.75" customHeight="1" x14ac:dyDescent="0.3">
      <c r="A8" s="43"/>
      <c r="B8" s="43"/>
      <c r="C8" s="7" t="s">
        <v>24</v>
      </c>
      <c r="D8" s="12" t="s">
        <v>25</v>
      </c>
      <c r="E8" s="12" t="s">
        <v>98</v>
      </c>
      <c r="F8" s="9">
        <v>2</v>
      </c>
      <c r="G8" s="14">
        <v>2</v>
      </c>
      <c r="H8" s="17" t="s">
        <v>97</v>
      </c>
      <c r="I8" s="28"/>
      <c r="J8" s="17" t="s">
        <v>27</v>
      </c>
      <c r="K8" s="17"/>
    </row>
    <row r="9" spans="1:11" ht="157.15" customHeight="1" x14ac:dyDescent="0.3">
      <c r="A9" s="43"/>
      <c r="B9" s="43" t="s">
        <v>28</v>
      </c>
      <c r="C9" s="7" t="s">
        <v>29</v>
      </c>
      <c r="D9" s="12" t="s">
        <v>30</v>
      </c>
      <c r="E9" s="12" t="s">
        <v>99</v>
      </c>
      <c r="F9" s="9">
        <v>2</v>
      </c>
      <c r="G9" s="14">
        <v>2</v>
      </c>
      <c r="H9" s="15" t="s">
        <v>100</v>
      </c>
      <c r="I9" s="17"/>
      <c r="J9" s="17" t="s">
        <v>31</v>
      </c>
      <c r="K9" s="17"/>
    </row>
    <row r="10" spans="1:11" ht="52" x14ac:dyDescent="0.3">
      <c r="A10" s="43"/>
      <c r="B10" s="43"/>
      <c r="C10" s="7" t="s">
        <v>32</v>
      </c>
      <c r="D10" s="12" t="s">
        <v>33</v>
      </c>
      <c r="E10" s="12" t="s">
        <v>101</v>
      </c>
      <c r="F10" s="9">
        <v>2</v>
      </c>
      <c r="G10" s="14">
        <v>2</v>
      </c>
      <c r="H10" s="15" t="s">
        <v>102</v>
      </c>
      <c r="I10" s="17"/>
      <c r="J10" s="17"/>
      <c r="K10" s="17"/>
    </row>
    <row r="11" spans="1:11" ht="75.650000000000006" customHeight="1" x14ac:dyDescent="0.3">
      <c r="A11" s="44" t="s">
        <v>35</v>
      </c>
      <c r="B11" s="43" t="s">
        <v>36</v>
      </c>
      <c r="C11" s="18" t="s">
        <v>37</v>
      </c>
      <c r="D11" s="12" t="s">
        <v>38</v>
      </c>
      <c r="E11" s="12" t="s">
        <v>103</v>
      </c>
      <c r="F11" s="9">
        <v>2</v>
      </c>
      <c r="G11" s="32">
        <f>2*941.980778/2858</f>
        <v>0.65918878796361091</v>
      </c>
      <c r="H11" s="33" t="s">
        <v>104</v>
      </c>
      <c r="I11" s="17"/>
      <c r="J11" s="17"/>
      <c r="K11" s="17" t="s">
        <v>39</v>
      </c>
    </row>
    <row r="12" spans="1:11" ht="39" x14ac:dyDescent="0.3">
      <c r="A12" s="45"/>
      <c r="B12" s="43"/>
      <c r="C12" s="18" t="s">
        <v>40</v>
      </c>
      <c r="D12" s="12" t="s">
        <v>41</v>
      </c>
      <c r="E12" s="12" t="s">
        <v>105</v>
      </c>
      <c r="F12" s="9">
        <v>2</v>
      </c>
      <c r="G12" s="32">
        <f>2*934.11/941.980778</f>
        <v>1.9832888776845083</v>
      </c>
      <c r="H12" s="33" t="s">
        <v>106</v>
      </c>
      <c r="I12" s="17"/>
      <c r="J12" s="17"/>
      <c r="K12" s="17" t="s">
        <v>39</v>
      </c>
    </row>
    <row r="13" spans="1:11" ht="124.5" customHeight="1" x14ac:dyDescent="0.3">
      <c r="A13" s="45"/>
      <c r="B13" s="43"/>
      <c r="C13" s="18" t="s">
        <v>42</v>
      </c>
      <c r="D13" s="12" t="s">
        <v>43</v>
      </c>
      <c r="E13" s="12" t="s">
        <v>107</v>
      </c>
      <c r="F13" s="9">
        <v>4</v>
      </c>
      <c r="G13" s="32">
        <v>4</v>
      </c>
      <c r="H13" s="33" t="s">
        <v>108</v>
      </c>
      <c r="I13" s="17"/>
      <c r="J13" s="17"/>
      <c r="K13" s="17"/>
    </row>
    <row r="14" spans="1:11" ht="92.5" customHeight="1" x14ac:dyDescent="0.3">
      <c r="A14" s="45"/>
      <c r="B14" s="44" t="s">
        <v>44</v>
      </c>
      <c r="C14" s="7" t="s">
        <v>45</v>
      </c>
      <c r="D14" s="12" t="s">
        <v>46</v>
      </c>
      <c r="E14" s="12" t="s">
        <v>109</v>
      </c>
      <c r="F14" s="9">
        <v>2</v>
      </c>
      <c r="G14" s="14">
        <v>2</v>
      </c>
      <c r="H14" s="15"/>
      <c r="I14" s="17" t="s">
        <v>39</v>
      </c>
      <c r="J14" s="33" t="s">
        <v>48</v>
      </c>
      <c r="K14" s="17"/>
    </row>
    <row r="15" spans="1:11" ht="113.25" customHeight="1" x14ac:dyDescent="0.3">
      <c r="A15" s="45"/>
      <c r="B15" s="45"/>
      <c r="C15" s="7" t="s">
        <v>49</v>
      </c>
      <c r="D15" s="12" t="s">
        <v>50</v>
      </c>
      <c r="E15" s="12" t="s">
        <v>110</v>
      </c>
      <c r="F15" s="9">
        <v>4</v>
      </c>
      <c r="G15" s="14">
        <v>4</v>
      </c>
      <c r="H15" s="15"/>
      <c r="I15" s="17" t="s">
        <v>39</v>
      </c>
      <c r="J15" s="33" t="s">
        <v>52</v>
      </c>
      <c r="K15" s="17"/>
    </row>
    <row r="16" spans="1:11" ht="152.5" customHeight="1" x14ac:dyDescent="0.3">
      <c r="A16" s="45"/>
      <c r="B16" s="45"/>
      <c r="C16" s="7" t="s">
        <v>53</v>
      </c>
      <c r="D16" s="12" t="s">
        <v>54</v>
      </c>
      <c r="E16" s="13" t="s">
        <v>111</v>
      </c>
      <c r="F16" s="9">
        <v>4</v>
      </c>
      <c r="G16" s="14">
        <v>1.2</v>
      </c>
      <c r="H16" s="15" t="s">
        <v>112</v>
      </c>
      <c r="I16" s="27"/>
      <c r="J16" s="17"/>
      <c r="K16" s="17" t="s">
        <v>56</v>
      </c>
    </row>
    <row r="17" spans="1:11" ht="82" customHeight="1" x14ac:dyDescent="0.3">
      <c r="A17" s="45"/>
      <c r="B17" s="45"/>
      <c r="C17" s="7" t="s">
        <v>57</v>
      </c>
      <c r="D17" s="12" t="s">
        <v>58</v>
      </c>
      <c r="E17" s="12" t="s">
        <v>113</v>
      </c>
      <c r="F17" s="9">
        <v>2</v>
      </c>
      <c r="G17" s="14">
        <v>2</v>
      </c>
      <c r="H17" s="33"/>
      <c r="I17" s="17" t="s">
        <v>39</v>
      </c>
      <c r="J17" s="17" t="s">
        <v>59</v>
      </c>
      <c r="K17" s="17"/>
    </row>
    <row r="18" spans="1:11" ht="216.65" customHeight="1" x14ac:dyDescent="0.3">
      <c r="A18" s="46"/>
      <c r="B18" s="46"/>
      <c r="C18" s="7" t="s">
        <v>60</v>
      </c>
      <c r="D18" s="16" t="s">
        <v>61</v>
      </c>
      <c r="E18" s="20" t="s">
        <v>114</v>
      </c>
      <c r="F18" s="9">
        <v>10</v>
      </c>
      <c r="G18" s="14">
        <v>1</v>
      </c>
      <c r="H18" s="15" t="s">
        <v>115</v>
      </c>
      <c r="I18" s="17"/>
      <c r="J18" s="17" t="s">
        <v>62</v>
      </c>
      <c r="K18" s="17"/>
    </row>
    <row r="19" spans="1:11" ht="156" x14ac:dyDescent="0.3">
      <c r="A19" s="44" t="s">
        <v>63</v>
      </c>
      <c r="B19" s="21" t="s">
        <v>64</v>
      </c>
      <c r="C19" s="7" t="s">
        <v>65</v>
      </c>
      <c r="D19" s="12" t="s">
        <v>66</v>
      </c>
      <c r="E19" s="12" t="s">
        <v>116</v>
      </c>
      <c r="F19" s="9">
        <v>10</v>
      </c>
      <c r="G19" s="14">
        <f>10*(4+0.7)/8</f>
        <v>5.875</v>
      </c>
      <c r="H19" s="15" t="s">
        <v>117</v>
      </c>
      <c r="I19" s="17"/>
      <c r="J19" s="17" t="s">
        <v>67</v>
      </c>
      <c r="K19" s="17"/>
    </row>
    <row r="20" spans="1:11" s="1" customFormat="1" ht="78" x14ac:dyDescent="0.3">
      <c r="A20" s="45"/>
      <c r="B20" s="13" t="s">
        <v>68</v>
      </c>
      <c r="C20" s="7" t="s">
        <v>69</v>
      </c>
      <c r="D20" s="12" t="s">
        <v>70</v>
      </c>
      <c r="E20" s="12" t="s">
        <v>118</v>
      </c>
      <c r="F20" s="9">
        <v>5</v>
      </c>
      <c r="G20" s="14">
        <v>5</v>
      </c>
      <c r="H20" s="23" t="s">
        <v>119</v>
      </c>
      <c r="I20" s="27"/>
      <c r="J20" s="17"/>
      <c r="K20" s="27"/>
    </row>
    <row r="21" spans="1:11" ht="100.5" customHeight="1" x14ac:dyDescent="0.3">
      <c r="A21" s="45"/>
      <c r="B21" s="24" t="s">
        <v>71</v>
      </c>
      <c r="C21" s="7" t="s">
        <v>72</v>
      </c>
      <c r="D21" s="12" t="s">
        <v>73</v>
      </c>
      <c r="E21" s="12" t="s">
        <v>120</v>
      </c>
      <c r="F21" s="9">
        <v>5</v>
      </c>
      <c r="G21" s="14">
        <f>5/2</f>
        <v>2.5</v>
      </c>
      <c r="H21" s="15" t="s">
        <v>121</v>
      </c>
      <c r="I21" s="17"/>
      <c r="J21" s="15"/>
      <c r="K21" s="15"/>
    </row>
    <row r="22" spans="1:11" ht="77.5" customHeight="1" x14ac:dyDescent="0.3">
      <c r="A22" s="46"/>
      <c r="B22" s="24" t="s">
        <v>74</v>
      </c>
      <c r="C22" s="7" t="s">
        <v>75</v>
      </c>
      <c r="D22" s="12" t="s">
        <v>76</v>
      </c>
      <c r="E22" s="12" t="s">
        <v>122</v>
      </c>
      <c r="F22" s="9">
        <v>5</v>
      </c>
      <c r="G22" s="14">
        <f>5/2</f>
        <v>2.5</v>
      </c>
      <c r="H22" s="15" t="s">
        <v>102</v>
      </c>
      <c r="I22" s="29"/>
      <c r="J22" s="15"/>
      <c r="K22" s="15"/>
    </row>
    <row r="23" spans="1:11" ht="143" x14ac:dyDescent="0.3">
      <c r="A23" s="44" t="s">
        <v>77</v>
      </c>
      <c r="B23" s="44" t="s">
        <v>78</v>
      </c>
      <c r="C23" s="47" t="s">
        <v>79</v>
      </c>
      <c r="D23" s="12" t="s">
        <v>80</v>
      </c>
      <c r="E23" s="12" t="s">
        <v>123</v>
      </c>
      <c r="F23" s="9">
        <v>10</v>
      </c>
      <c r="G23" s="14">
        <f>10*4604/5000</f>
        <v>9.2080000000000002</v>
      </c>
      <c r="H23" s="15" t="s">
        <v>124</v>
      </c>
      <c r="I23" s="29"/>
      <c r="J23" s="15"/>
      <c r="K23" s="15"/>
    </row>
    <row r="24" spans="1:11" ht="89.5" customHeight="1" x14ac:dyDescent="0.3">
      <c r="A24" s="45"/>
      <c r="B24" s="45"/>
      <c r="C24" s="48"/>
      <c r="D24" s="12" t="s">
        <v>81</v>
      </c>
      <c r="E24" s="12" t="s">
        <v>125</v>
      </c>
      <c r="F24" s="9">
        <v>5</v>
      </c>
      <c r="G24" s="14">
        <v>5</v>
      </c>
      <c r="H24" s="15"/>
      <c r="I24" s="17" t="s">
        <v>39</v>
      </c>
      <c r="J24" s="17" t="s">
        <v>82</v>
      </c>
      <c r="K24" s="17"/>
    </row>
    <row r="25" spans="1:11" ht="89.5" customHeight="1" x14ac:dyDescent="0.3">
      <c r="A25" s="45"/>
      <c r="B25" s="45"/>
      <c r="C25" s="34" t="s">
        <v>83</v>
      </c>
      <c r="D25" s="12" t="s">
        <v>84</v>
      </c>
      <c r="E25" s="12" t="s">
        <v>126</v>
      </c>
      <c r="F25" s="9">
        <v>10</v>
      </c>
      <c r="G25" s="14">
        <v>0</v>
      </c>
      <c r="H25" s="15" t="s">
        <v>127</v>
      </c>
      <c r="I25" s="17"/>
      <c r="J25" s="17"/>
      <c r="K25" s="17"/>
    </row>
    <row r="26" spans="1:11" ht="87.65" customHeight="1" x14ac:dyDescent="0.3">
      <c r="A26" s="46"/>
      <c r="B26" s="46"/>
      <c r="C26" s="7" t="s">
        <v>85</v>
      </c>
      <c r="D26" s="12" t="s">
        <v>86</v>
      </c>
      <c r="E26" s="12" t="s">
        <v>128</v>
      </c>
      <c r="F26" s="9">
        <v>10</v>
      </c>
      <c r="G26" s="14">
        <v>10</v>
      </c>
      <c r="H26" s="15"/>
      <c r="I26" s="17" t="s">
        <v>39</v>
      </c>
      <c r="J26" s="17" t="s">
        <v>89</v>
      </c>
      <c r="K26" s="17"/>
    </row>
    <row r="27" spans="1:11" x14ac:dyDescent="0.3">
      <c r="A27" s="11" t="s">
        <v>90</v>
      </c>
      <c r="B27" s="11"/>
      <c r="C27" s="11"/>
      <c r="D27" s="25"/>
      <c r="E27" s="25"/>
      <c r="F27" s="9">
        <f>SUM(F5:F26)</f>
        <v>100</v>
      </c>
      <c r="G27" s="14">
        <f>SUM(G5:G26)</f>
        <v>66.925477665648117</v>
      </c>
      <c r="H27" s="15"/>
      <c r="I27" s="17"/>
      <c r="J27" s="17"/>
      <c r="K27" s="17"/>
    </row>
    <row r="30" spans="1:11" ht="17.5" x14ac:dyDescent="0.3">
      <c r="D30" s="26"/>
    </row>
  </sheetData>
  <mergeCells count="12">
    <mergeCell ref="A2:H2"/>
    <mergeCell ref="A5:A10"/>
    <mergeCell ref="A11:A18"/>
    <mergeCell ref="A19:A22"/>
    <mergeCell ref="A23:A26"/>
    <mergeCell ref="B5:B6"/>
    <mergeCell ref="B7:B8"/>
    <mergeCell ref="B9:B10"/>
    <mergeCell ref="B11:B13"/>
    <mergeCell ref="B14:B18"/>
    <mergeCell ref="B23:B26"/>
    <mergeCell ref="C23:C24"/>
  </mergeCells>
  <phoneticPr fontId="13" type="noConversion"/>
  <printOptions horizontalCentered="1"/>
  <pageMargins left="0.47222222222222199" right="0.27500000000000002" top="0.74791666666666701" bottom="0.51180555555555596" header="0.31458333333333299" footer="0.31458333333333299"/>
  <pageSetup paperSize="9" scale="85" fitToHeight="0" orientation="landscape"/>
  <headerFooter>
    <oddFooter>&amp;C第 &amp;P 页，共 &amp;N 页</oddFooter>
  </headerFooter>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K30"/>
  <sheetViews>
    <sheetView zoomScale="80" zoomScaleNormal="80" workbookViewId="0">
      <pane xSplit="3" ySplit="4" topLeftCell="D14" activePane="bottomRight" state="frozen"/>
      <selection pane="topRight"/>
      <selection pane="bottomLeft"/>
      <selection pane="bottomRight" activeCell="H17" sqref="H17"/>
    </sheetView>
  </sheetViews>
  <sheetFormatPr defaultColWidth="8.58203125" defaultRowHeight="13" x14ac:dyDescent="0.3"/>
  <cols>
    <col min="1" max="1" width="8.58203125" style="2"/>
    <col min="2" max="2" width="12" style="3" customWidth="1"/>
    <col min="3" max="3" width="17.33203125" style="3" customWidth="1"/>
    <col min="4" max="4" width="26.33203125" style="2" customWidth="1"/>
    <col min="5" max="5" width="36.25" style="2" customWidth="1"/>
    <col min="6" max="6" width="9.25" style="4" customWidth="1"/>
    <col min="7" max="7" width="8.08203125" style="4" customWidth="1"/>
    <col min="8" max="8" width="37.08203125" style="5" customWidth="1"/>
    <col min="9" max="9" width="21.33203125" style="6" customWidth="1"/>
    <col min="10" max="10" width="48.5" style="6" customWidth="1"/>
    <col min="11" max="11" width="32.75" style="6" customWidth="1"/>
    <col min="12" max="16384" width="8.58203125" style="2"/>
  </cols>
  <sheetData>
    <row r="2" spans="1:11" ht="27.5" x14ac:dyDescent="0.3">
      <c r="A2" s="42" t="s">
        <v>91</v>
      </c>
      <c r="B2" s="42"/>
      <c r="C2" s="42"/>
      <c r="D2" s="42"/>
      <c r="E2" s="42"/>
      <c r="F2" s="42"/>
      <c r="G2" s="42"/>
      <c r="H2" s="42"/>
    </row>
    <row r="4" spans="1:11" x14ac:dyDescent="0.3">
      <c r="A4" s="7" t="s">
        <v>0</v>
      </c>
      <c r="B4" s="7" t="s">
        <v>1</v>
      </c>
      <c r="C4" s="7" t="s">
        <v>2</v>
      </c>
      <c r="D4" s="7" t="s">
        <v>3</v>
      </c>
      <c r="E4" s="7" t="s">
        <v>4</v>
      </c>
      <c r="F4" s="8" t="s">
        <v>5</v>
      </c>
      <c r="G4" s="9" t="s">
        <v>6</v>
      </c>
      <c r="H4" s="10" t="s">
        <v>7</v>
      </c>
      <c r="I4" s="17" t="s">
        <v>8</v>
      </c>
      <c r="J4" s="17" t="s">
        <v>9</v>
      </c>
      <c r="K4" s="17" t="s">
        <v>10</v>
      </c>
    </row>
    <row r="5" spans="1:11" ht="143" x14ac:dyDescent="0.3">
      <c r="A5" s="43" t="s">
        <v>11</v>
      </c>
      <c r="B5" s="43" t="s">
        <v>12</v>
      </c>
      <c r="C5" s="7" t="s">
        <v>13</v>
      </c>
      <c r="D5" s="12" t="s">
        <v>14</v>
      </c>
      <c r="E5" s="13" t="s">
        <v>92</v>
      </c>
      <c r="F5" s="9">
        <v>1</v>
      </c>
      <c r="G5" s="14">
        <v>1</v>
      </c>
      <c r="H5" s="15" t="s">
        <v>93</v>
      </c>
      <c r="I5" s="27"/>
      <c r="J5" s="17" t="s">
        <v>15</v>
      </c>
      <c r="K5" s="17"/>
    </row>
    <row r="6" spans="1:11" ht="123" customHeight="1" x14ac:dyDescent="0.3">
      <c r="A6" s="43"/>
      <c r="B6" s="43"/>
      <c r="C6" s="7" t="s">
        <v>16</v>
      </c>
      <c r="D6" s="12" t="s">
        <v>17</v>
      </c>
      <c r="E6" s="13" t="s">
        <v>94</v>
      </c>
      <c r="F6" s="9">
        <v>1</v>
      </c>
      <c r="G6" s="14">
        <v>1</v>
      </c>
      <c r="H6" s="15" t="s">
        <v>95</v>
      </c>
      <c r="I6" s="27"/>
      <c r="J6" s="17"/>
      <c r="K6" s="17"/>
    </row>
    <row r="7" spans="1:11" ht="120.75" customHeight="1" x14ac:dyDescent="0.3">
      <c r="A7" s="43"/>
      <c r="B7" s="43" t="s">
        <v>19</v>
      </c>
      <c r="C7" s="7" t="s">
        <v>20</v>
      </c>
      <c r="D7" s="12" t="s">
        <v>21</v>
      </c>
      <c r="E7" s="16" t="s">
        <v>96</v>
      </c>
      <c r="F7" s="9">
        <v>2</v>
      </c>
      <c r="G7" s="14">
        <v>2</v>
      </c>
      <c r="H7" s="17" t="s">
        <v>129</v>
      </c>
      <c r="I7" s="28"/>
      <c r="J7" s="17" t="s">
        <v>130</v>
      </c>
      <c r="K7" s="17"/>
    </row>
    <row r="8" spans="1:11" ht="87.75" customHeight="1" x14ac:dyDescent="0.3">
      <c r="A8" s="43"/>
      <c r="B8" s="43"/>
      <c r="C8" s="7" t="s">
        <v>24</v>
      </c>
      <c r="D8" s="12" t="s">
        <v>25</v>
      </c>
      <c r="E8" s="12" t="s">
        <v>98</v>
      </c>
      <c r="F8" s="9">
        <v>2</v>
      </c>
      <c r="G8" s="14">
        <v>2</v>
      </c>
      <c r="H8" s="17" t="s">
        <v>129</v>
      </c>
      <c r="I8" s="28"/>
      <c r="J8" s="17" t="s">
        <v>131</v>
      </c>
      <c r="K8" s="17"/>
    </row>
    <row r="9" spans="1:11" ht="157.15" customHeight="1" x14ac:dyDescent="0.3">
      <c r="A9" s="43"/>
      <c r="B9" s="43" t="s">
        <v>28</v>
      </c>
      <c r="C9" s="7" t="s">
        <v>29</v>
      </c>
      <c r="D9" s="12" t="s">
        <v>30</v>
      </c>
      <c r="E9" s="12" t="s">
        <v>99</v>
      </c>
      <c r="F9" s="9">
        <v>2</v>
      </c>
      <c r="G9" s="14">
        <f>2*6/8</f>
        <v>1.5</v>
      </c>
      <c r="H9" s="15" t="s">
        <v>100</v>
      </c>
      <c r="I9" s="17"/>
      <c r="J9" s="17" t="s">
        <v>31</v>
      </c>
      <c r="K9" s="17"/>
    </row>
    <row r="10" spans="1:11" ht="52" x14ac:dyDescent="0.3">
      <c r="A10" s="43"/>
      <c r="B10" s="43"/>
      <c r="C10" s="7" t="s">
        <v>32</v>
      </c>
      <c r="D10" s="12" t="s">
        <v>33</v>
      </c>
      <c r="E10" s="12" t="s">
        <v>101</v>
      </c>
      <c r="F10" s="9">
        <v>2</v>
      </c>
      <c r="G10" s="14">
        <f>2*6/8</f>
        <v>1.5</v>
      </c>
      <c r="H10" s="15" t="s">
        <v>102</v>
      </c>
      <c r="I10" s="17"/>
      <c r="J10" s="17"/>
      <c r="K10" s="17"/>
    </row>
    <row r="11" spans="1:11" ht="75.650000000000006" customHeight="1" x14ac:dyDescent="0.3">
      <c r="A11" s="44" t="s">
        <v>35</v>
      </c>
      <c r="B11" s="43" t="s">
        <v>36</v>
      </c>
      <c r="C11" s="7" t="s">
        <v>37</v>
      </c>
      <c r="D11" s="12" t="s">
        <v>38</v>
      </c>
      <c r="E11" s="12" t="s">
        <v>103</v>
      </c>
      <c r="F11" s="9">
        <v>2</v>
      </c>
      <c r="G11" s="32">
        <f>2*941.980778/2858</f>
        <v>0.65918878796361091</v>
      </c>
      <c r="H11" s="33" t="s">
        <v>104</v>
      </c>
      <c r="I11" s="17"/>
      <c r="J11" s="17"/>
      <c r="K11" s="17"/>
    </row>
    <row r="12" spans="1:11" ht="39" x14ac:dyDescent="0.3">
      <c r="A12" s="45"/>
      <c r="B12" s="43"/>
      <c r="C12" s="7" t="s">
        <v>40</v>
      </c>
      <c r="D12" s="12" t="s">
        <v>41</v>
      </c>
      <c r="E12" s="12" t="s">
        <v>105</v>
      </c>
      <c r="F12" s="9">
        <v>2</v>
      </c>
      <c r="G12" s="32">
        <f>2*934.11/941.980778</f>
        <v>1.9832888776845083</v>
      </c>
      <c r="H12" s="33" t="s">
        <v>106</v>
      </c>
      <c r="I12" s="17"/>
      <c r="J12" s="17"/>
      <c r="K12" s="17"/>
    </row>
    <row r="13" spans="1:11" ht="124.5" customHeight="1" x14ac:dyDescent="0.3">
      <c r="A13" s="45"/>
      <c r="B13" s="43"/>
      <c r="C13" s="7" t="s">
        <v>42</v>
      </c>
      <c r="D13" s="12" t="s">
        <v>43</v>
      </c>
      <c r="E13" s="12" t="s">
        <v>107</v>
      </c>
      <c r="F13" s="9">
        <v>4</v>
      </c>
      <c r="G13" s="32">
        <v>3.5</v>
      </c>
      <c r="H13" s="33" t="s">
        <v>108</v>
      </c>
      <c r="I13" s="17"/>
      <c r="J13" s="17"/>
      <c r="K13" s="17"/>
    </row>
    <row r="14" spans="1:11" ht="92.5" customHeight="1" x14ac:dyDescent="0.3">
      <c r="A14" s="45"/>
      <c r="B14" s="44" t="s">
        <v>44</v>
      </c>
      <c r="C14" s="7" t="s">
        <v>45</v>
      </c>
      <c r="D14" s="12" t="s">
        <v>46</v>
      </c>
      <c r="E14" s="12" t="s">
        <v>109</v>
      </c>
      <c r="F14" s="9">
        <v>2</v>
      </c>
      <c r="G14" s="14">
        <v>2</v>
      </c>
      <c r="H14" s="15"/>
      <c r="I14" s="17"/>
      <c r="J14" s="33" t="s">
        <v>132</v>
      </c>
      <c r="K14" s="17"/>
    </row>
    <row r="15" spans="1:11" ht="113.25" customHeight="1" x14ac:dyDescent="0.3">
      <c r="A15" s="45"/>
      <c r="B15" s="45"/>
      <c r="C15" s="7" t="s">
        <v>49</v>
      </c>
      <c r="D15" s="12" t="s">
        <v>50</v>
      </c>
      <c r="E15" s="12" t="s">
        <v>110</v>
      </c>
      <c r="F15" s="9">
        <v>4</v>
      </c>
      <c r="G15" s="14">
        <v>4</v>
      </c>
      <c r="H15" s="15"/>
      <c r="I15" s="27"/>
      <c r="J15" s="33" t="s">
        <v>52</v>
      </c>
      <c r="K15" s="17"/>
    </row>
    <row r="16" spans="1:11" ht="136" customHeight="1" x14ac:dyDescent="0.3">
      <c r="A16" s="45"/>
      <c r="B16" s="45"/>
      <c r="C16" s="7" t="s">
        <v>53</v>
      </c>
      <c r="D16" s="12" t="s">
        <v>54</v>
      </c>
      <c r="E16" s="13" t="s">
        <v>111</v>
      </c>
      <c r="F16" s="9">
        <v>4</v>
      </c>
      <c r="G16" s="14">
        <f>4*1/5</f>
        <v>0.8</v>
      </c>
      <c r="H16" s="15" t="s">
        <v>133</v>
      </c>
      <c r="I16" s="27"/>
      <c r="J16" s="17"/>
      <c r="K16" s="17"/>
    </row>
    <row r="17" spans="1:11" ht="82" customHeight="1" x14ac:dyDescent="0.3">
      <c r="A17" s="45"/>
      <c r="B17" s="45"/>
      <c r="C17" s="7" t="s">
        <v>57</v>
      </c>
      <c r="D17" s="12" t="s">
        <v>58</v>
      </c>
      <c r="E17" s="12" t="s">
        <v>113</v>
      </c>
      <c r="F17" s="9">
        <v>2</v>
      </c>
      <c r="G17" s="14">
        <v>1.5</v>
      </c>
      <c r="H17" s="33" t="s">
        <v>134</v>
      </c>
      <c r="I17" s="17"/>
      <c r="J17" s="17"/>
      <c r="K17" s="17"/>
    </row>
    <row r="18" spans="1:11" ht="216.65" customHeight="1" x14ac:dyDescent="0.3">
      <c r="A18" s="46"/>
      <c r="B18" s="46"/>
      <c r="C18" s="7" t="s">
        <v>60</v>
      </c>
      <c r="D18" s="16" t="s">
        <v>61</v>
      </c>
      <c r="E18" s="20" t="s">
        <v>114</v>
      </c>
      <c r="F18" s="9">
        <v>10</v>
      </c>
      <c r="G18" s="14">
        <v>1</v>
      </c>
      <c r="H18" s="15" t="s">
        <v>135</v>
      </c>
      <c r="I18" s="17"/>
      <c r="J18" s="17" t="s">
        <v>62</v>
      </c>
      <c r="K18" s="17"/>
    </row>
    <row r="19" spans="1:11" ht="156" x14ac:dyDescent="0.3">
      <c r="A19" s="44" t="s">
        <v>63</v>
      </c>
      <c r="B19" s="21" t="s">
        <v>64</v>
      </c>
      <c r="C19" s="7" t="s">
        <v>65</v>
      </c>
      <c r="D19" s="12" t="s">
        <v>66</v>
      </c>
      <c r="E19" s="12" t="s">
        <v>116</v>
      </c>
      <c r="F19" s="9">
        <v>10</v>
      </c>
      <c r="G19" s="14">
        <f>10*(4+0.7)/8</f>
        <v>5.875</v>
      </c>
      <c r="H19" s="15" t="s">
        <v>136</v>
      </c>
      <c r="I19" s="17"/>
      <c r="J19" s="17" t="s">
        <v>137</v>
      </c>
      <c r="K19" s="17"/>
    </row>
    <row r="20" spans="1:11" s="1" customFormat="1" ht="106.15" customHeight="1" x14ac:dyDescent="0.3">
      <c r="A20" s="45"/>
      <c r="B20" s="13" t="s">
        <v>68</v>
      </c>
      <c r="C20" s="7" t="s">
        <v>69</v>
      </c>
      <c r="D20" s="12" t="s">
        <v>70</v>
      </c>
      <c r="E20" s="12" t="s">
        <v>118</v>
      </c>
      <c r="F20" s="9">
        <v>5</v>
      </c>
      <c r="G20" s="14">
        <f>5*3/4</f>
        <v>3.75</v>
      </c>
      <c r="H20" s="15" t="s">
        <v>138</v>
      </c>
      <c r="I20" s="27"/>
      <c r="J20" s="17"/>
      <c r="K20" s="27"/>
    </row>
    <row r="21" spans="1:11" ht="100.5" customHeight="1" x14ac:dyDescent="0.3">
      <c r="A21" s="45"/>
      <c r="B21" s="24" t="s">
        <v>71</v>
      </c>
      <c r="C21" s="7" t="s">
        <v>72</v>
      </c>
      <c r="D21" s="12" t="s">
        <v>73</v>
      </c>
      <c r="E21" s="12" t="s">
        <v>120</v>
      </c>
      <c r="F21" s="9">
        <v>5</v>
      </c>
      <c r="G21" s="14">
        <f>5/2</f>
        <v>2.5</v>
      </c>
      <c r="H21" s="15" t="s">
        <v>121</v>
      </c>
      <c r="I21" s="17"/>
      <c r="J21" s="15"/>
      <c r="K21" s="15"/>
    </row>
    <row r="22" spans="1:11" ht="77.5" customHeight="1" x14ac:dyDescent="0.3">
      <c r="A22" s="46"/>
      <c r="B22" s="24" t="s">
        <v>74</v>
      </c>
      <c r="C22" s="7" t="s">
        <v>75</v>
      </c>
      <c r="D22" s="12" t="s">
        <v>76</v>
      </c>
      <c r="E22" s="12" t="s">
        <v>122</v>
      </c>
      <c r="F22" s="9">
        <v>5</v>
      </c>
      <c r="G22" s="14">
        <f>5/2</f>
        <v>2.5</v>
      </c>
      <c r="H22" s="15" t="s">
        <v>102</v>
      </c>
      <c r="I22" s="29"/>
      <c r="J22" s="15"/>
      <c r="K22" s="15"/>
    </row>
    <row r="23" spans="1:11" ht="143" x14ac:dyDescent="0.3">
      <c r="A23" s="44" t="s">
        <v>77</v>
      </c>
      <c r="B23" s="44" t="s">
        <v>78</v>
      </c>
      <c r="C23" s="47" t="s">
        <v>79</v>
      </c>
      <c r="D23" s="12" t="s">
        <v>80</v>
      </c>
      <c r="E23" s="12" t="s">
        <v>123</v>
      </c>
      <c r="F23" s="9">
        <v>10</v>
      </c>
      <c r="G23" s="14">
        <f>10*4604/5000</f>
        <v>9.2080000000000002</v>
      </c>
      <c r="H23" s="15" t="s">
        <v>124</v>
      </c>
      <c r="I23" s="29"/>
      <c r="J23" s="15"/>
      <c r="K23" s="15"/>
    </row>
    <row r="24" spans="1:11" ht="89.5" customHeight="1" x14ac:dyDescent="0.3">
      <c r="A24" s="45"/>
      <c r="B24" s="45"/>
      <c r="C24" s="48"/>
      <c r="D24" s="12" t="s">
        <v>81</v>
      </c>
      <c r="E24" s="12" t="s">
        <v>125</v>
      </c>
      <c r="F24" s="9">
        <v>5</v>
      </c>
      <c r="G24" s="14">
        <v>5</v>
      </c>
      <c r="H24" s="15"/>
      <c r="I24" s="17"/>
      <c r="J24" s="17" t="s">
        <v>82</v>
      </c>
      <c r="K24" s="17"/>
    </row>
    <row r="25" spans="1:11" ht="89.5" customHeight="1" x14ac:dyDescent="0.3">
      <c r="A25" s="45"/>
      <c r="B25" s="45"/>
      <c r="C25" s="34" t="s">
        <v>83</v>
      </c>
      <c r="D25" s="12" t="s">
        <v>84</v>
      </c>
      <c r="E25" s="12" t="s">
        <v>126</v>
      </c>
      <c r="F25" s="9">
        <v>10</v>
      </c>
      <c r="G25" s="14">
        <v>0</v>
      </c>
      <c r="H25" s="15" t="s">
        <v>139</v>
      </c>
      <c r="I25" s="17"/>
      <c r="J25" s="17"/>
      <c r="K25" s="17"/>
    </row>
    <row r="26" spans="1:11" ht="87.65" customHeight="1" x14ac:dyDescent="0.3">
      <c r="A26" s="46"/>
      <c r="B26" s="46"/>
      <c r="C26" s="7" t="s">
        <v>85</v>
      </c>
      <c r="D26" s="12" t="s">
        <v>86</v>
      </c>
      <c r="E26" s="12" t="s">
        <v>128</v>
      </c>
      <c r="F26" s="9">
        <v>10</v>
      </c>
      <c r="G26" s="14">
        <v>10</v>
      </c>
      <c r="H26" s="15"/>
      <c r="I26" s="27" t="s">
        <v>88</v>
      </c>
      <c r="J26" s="17"/>
      <c r="K26" s="17"/>
    </row>
    <row r="27" spans="1:11" x14ac:dyDescent="0.3">
      <c r="A27" s="11" t="s">
        <v>90</v>
      </c>
      <c r="B27" s="11"/>
      <c r="C27" s="11"/>
      <c r="D27" s="25"/>
      <c r="E27" s="25"/>
      <c r="F27" s="9">
        <f>SUM(F5:F26)</f>
        <v>100</v>
      </c>
      <c r="G27" s="14">
        <f>SUM(G5:G26)</f>
        <v>63.275477665648118</v>
      </c>
      <c r="H27" s="15"/>
      <c r="I27" s="17"/>
      <c r="J27" s="17"/>
      <c r="K27" s="17"/>
    </row>
    <row r="30" spans="1:11" ht="17.5" x14ac:dyDescent="0.3">
      <c r="D30" s="26"/>
    </row>
  </sheetData>
  <mergeCells count="12">
    <mergeCell ref="A2:H2"/>
    <mergeCell ref="A5:A10"/>
    <mergeCell ref="A11:A18"/>
    <mergeCell ref="A19:A22"/>
    <mergeCell ref="A23:A26"/>
    <mergeCell ref="B5:B6"/>
    <mergeCell ref="B7:B8"/>
    <mergeCell ref="B9:B10"/>
    <mergeCell ref="B11:B13"/>
    <mergeCell ref="B14:B18"/>
    <mergeCell ref="B23:B26"/>
    <mergeCell ref="C23:C24"/>
  </mergeCells>
  <phoneticPr fontId="13" type="noConversion"/>
  <printOptions horizontalCentered="1"/>
  <pageMargins left="0.47222222222222199" right="0.27500000000000002" top="0.74791666666666701" bottom="0.51180555555555596" header="0.31458333333333299" footer="0.31458333333333299"/>
  <pageSetup paperSize="9" scale="74" fitToHeight="0" orientation="landscape"/>
  <headerFooter>
    <oddFooter>&amp;C第 &amp;P 页，共 &amp;N 页</oddFooter>
  </headerFooter>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K28"/>
  <sheetViews>
    <sheetView workbookViewId="0">
      <pane xSplit="3" ySplit="4" topLeftCell="D20" activePane="bottomRight" state="frozen"/>
      <selection pane="topRight"/>
      <selection pane="bottomLeft"/>
      <selection pane="bottomRight" activeCell="E23" sqref="E23"/>
    </sheetView>
  </sheetViews>
  <sheetFormatPr defaultColWidth="8.58203125" defaultRowHeight="13" x14ac:dyDescent="0.3"/>
  <cols>
    <col min="1" max="1" width="8.58203125" style="2"/>
    <col min="2" max="2" width="12" style="3" customWidth="1"/>
    <col min="3" max="3" width="17.33203125" style="3" customWidth="1"/>
    <col min="4" max="4" width="26.33203125" style="2" customWidth="1"/>
    <col min="5" max="5" width="36.25" style="2" customWidth="1"/>
    <col min="6" max="6" width="9.25" style="4" customWidth="1"/>
    <col min="7" max="7" width="8.08203125" style="4" customWidth="1"/>
    <col min="8" max="8" width="22.75" style="5" customWidth="1"/>
    <col min="9" max="10" width="32.75" style="6" hidden="1" customWidth="1"/>
    <col min="11" max="11" width="21.33203125" style="6" customWidth="1"/>
    <col min="12" max="16384" width="8.58203125" style="2"/>
  </cols>
  <sheetData>
    <row r="2" spans="1:11" ht="27.5" x14ac:dyDescent="0.3">
      <c r="A2" s="42" t="s">
        <v>91</v>
      </c>
      <c r="B2" s="42"/>
      <c r="C2" s="42"/>
      <c r="D2" s="42"/>
      <c r="E2" s="42"/>
      <c r="F2" s="42"/>
      <c r="G2" s="42"/>
      <c r="H2" s="42"/>
    </row>
    <row r="4" spans="1:11" x14ac:dyDescent="0.3">
      <c r="A4" s="7" t="s">
        <v>0</v>
      </c>
      <c r="B4" s="7" t="s">
        <v>1</v>
      </c>
      <c r="C4" s="7" t="s">
        <v>2</v>
      </c>
      <c r="D4" s="7" t="s">
        <v>3</v>
      </c>
      <c r="E4" s="7" t="s">
        <v>4</v>
      </c>
      <c r="F4" s="8" t="s">
        <v>5</v>
      </c>
      <c r="G4" s="9" t="s">
        <v>6</v>
      </c>
      <c r="H4" s="10" t="s">
        <v>7</v>
      </c>
      <c r="I4" s="17" t="s">
        <v>9</v>
      </c>
      <c r="J4" s="17" t="s">
        <v>10</v>
      </c>
      <c r="K4" s="17" t="s">
        <v>8</v>
      </c>
    </row>
    <row r="5" spans="1:11" ht="143" x14ac:dyDescent="0.3">
      <c r="A5" s="43" t="s">
        <v>11</v>
      </c>
      <c r="B5" s="43" t="s">
        <v>12</v>
      </c>
      <c r="C5" s="7" t="s">
        <v>13</v>
      </c>
      <c r="D5" s="12" t="s">
        <v>14</v>
      </c>
      <c r="E5" s="13" t="s">
        <v>92</v>
      </c>
      <c r="F5" s="9">
        <v>1</v>
      </c>
      <c r="G5" s="14"/>
      <c r="H5" s="15"/>
      <c r="I5" s="17" t="s">
        <v>140</v>
      </c>
      <c r="J5" s="17"/>
      <c r="K5" s="27"/>
    </row>
    <row r="6" spans="1:11" ht="96.75" customHeight="1" x14ac:dyDescent="0.3">
      <c r="A6" s="43"/>
      <c r="B6" s="43"/>
      <c r="C6" s="7" t="s">
        <v>16</v>
      </c>
      <c r="D6" s="12" t="s">
        <v>17</v>
      </c>
      <c r="E6" s="13" t="s">
        <v>94</v>
      </c>
      <c r="F6" s="9">
        <v>1</v>
      </c>
      <c r="G6" s="14"/>
      <c r="H6" s="15"/>
      <c r="I6" s="17"/>
      <c r="J6" s="17"/>
      <c r="K6" s="27"/>
    </row>
    <row r="7" spans="1:11" ht="120.75" customHeight="1" x14ac:dyDescent="0.3">
      <c r="A7" s="43"/>
      <c r="B7" s="43" t="s">
        <v>19</v>
      </c>
      <c r="C7" s="7" t="s">
        <v>20</v>
      </c>
      <c r="D7" s="12" t="s">
        <v>21</v>
      </c>
      <c r="E7" s="16" t="s">
        <v>96</v>
      </c>
      <c r="F7" s="9">
        <v>2</v>
      </c>
      <c r="G7" s="14"/>
      <c r="H7" s="17"/>
      <c r="I7" s="17"/>
      <c r="J7" s="17"/>
      <c r="K7" s="28"/>
    </row>
    <row r="8" spans="1:11" ht="87.75" customHeight="1" x14ac:dyDescent="0.3">
      <c r="A8" s="43"/>
      <c r="B8" s="43"/>
      <c r="C8" s="7" t="s">
        <v>24</v>
      </c>
      <c r="D8" s="12" t="s">
        <v>25</v>
      </c>
      <c r="E8" s="12" t="s">
        <v>98</v>
      </c>
      <c r="F8" s="9">
        <v>2</v>
      </c>
      <c r="G8" s="14"/>
      <c r="H8" s="17"/>
      <c r="I8" s="17"/>
      <c r="J8" s="17"/>
      <c r="K8" s="28"/>
    </row>
    <row r="9" spans="1:11" ht="107.15" customHeight="1" x14ac:dyDescent="0.3">
      <c r="A9" s="43"/>
      <c r="B9" s="43" t="s">
        <v>28</v>
      </c>
      <c r="C9" s="7" t="s">
        <v>29</v>
      </c>
      <c r="D9" s="12" t="s">
        <v>30</v>
      </c>
      <c r="E9" s="12" t="s">
        <v>99</v>
      </c>
      <c r="F9" s="9">
        <v>2</v>
      </c>
      <c r="G9" s="14"/>
      <c r="H9" s="15"/>
      <c r="I9" s="17"/>
      <c r="J9" s="17"/>
      <c r="K9" s="17"/>
    </row>
    <row r="10" spans="1:11" ht="52" x14ac:dyDescent="0.3">
      <c r="A10" s="43"/>
      <c r="B10" s="43"/>
      <c r="C10" s="7" t="s">
        <v>32</v>
      </c>
      <c r="D10" s="12" t="s">
        <v>33</v>
      </c>
      <c r="E10" s="12" t="s">
        <v>101</v>
      </c>
      <c r="F10" s="9">
        <v>2</v>
      </c>
      <c r="G10" s="14"/>
      <c r="H10" s="15"/>
      <c r="I10" s="17"/>
      <c r="J10" s="17"/>
      <c r="K10" s="17"/>
    </row>
    <row r="11" spans="1:11" ht="75.650000000000006" customHeight="1" x14ac:dyDescent="0.3">
      <c r="A11" s="44" t="s">
        <v>35</v>
      </c>
      <c r="B11" s="43" t="s">
        <v>36</v>
      </c>
      <c r="C11" s="7" t="s">
        <v>37</v>
      </c>
      <c r="D11" s="12" t="s">
        <v>38</v>
      </c>
      <c r="E11" s="12" t="s">
        <v>103</v>
      </c>
      <c r="F11" s="9">
        <v>2</v>
      </c>
      <c r="G11" s="14"/>
      <c r="H11" s="15"/>
      <c r="I11" s="17"/>
      <c r="J11" s="17"/>
      <c r="K11" s="17"/>
    </row>
    <row r="12" spans="1:11" ht="39" x14ac:dyDescent="0.3">
      <c r="A12" s="45"/>
      <c r="B12" s="43"/>
      <c r="C12" s="7" t="s">
        <v>40</v>
      </c>
      <c r="D12" s="12" t="s">
        <v>41</v>
      </c>
      <c r="E12" s="12" t="s">
        <v>105</v>
      </c>
      <c r="F12" s="9">
        <v>2</v>
      </c>
      <c r="G12" s="14"/>
      <c r="H12" s="15"/>
      <c r="I12" s="17"/>
      <c r="J12" s="17"/>
      <c r="K12" s="17"/>
    </row>
    <row r="13" spans="1:11" ht="124.5" customHeight="1" x14ac:dyDescent="0.3">
      <c r="A13" s="45"/>
      <c r="B13" s="43"/>
      <c r="C13" s="7" t="s">
        <v>42</v>
      </c>
      <c r="D13" s="12" t="s">
        <v>43</v>
      </c>
      <c r="E13" s="12" t="s">
        <v>107</v>
      </c>
      <c r="F13" s="9">
        <v>4</v>
      </c>
      <c r="G13" s="14"/>
      <c r="H13" s="15"/>
      <c r="I13" s="17"/>
      <c r="J13" s="17"/>
      <c r="K13" s="17"/>
    </row>
    <row r="14" spans="1:11" ht="75" customHeight="1" x14ac:dyDescent="0.3">
      <c r="A14" s="45"/>
      <c r="B14" s="44" t="s">
        <v>44</v>
      </c>
      <c r="C14" s="7" t="s">
        <v>45</v>
      </c>
      <c r="D14" s="12" t="s">
        <v>46</v>
      </c>
      <c r="E14" s="12" t="s">
        <v>109</v>
      </c>
      <c r="F14" s="9">
        <v>2</v>
      </c>
      <c r="G14" s="14"/>
      <c r="H14" s="15"/>
      <c r="I14" s="17"/>
      <c r="J14" s="17"/>
      <c r="K14" s="17"/>
    </row>
    <row r="15" spans="1:11" ht="113.25" customHeight="1" x14ac:dyDescent="0.3">
      <c r="A15" s="45"/>
      <c r="B15" s="45"/>
      <c r="C15" s="7" t="s">
        <v>49</v>
      </c>
      <c r="D15" s="12" t="s">
        <v>50</v>
      </c>
      <c r="E15" s="12" t="s">
        <v>110</v>
      </c>
      <c r="F15" s="9">
        <v>4</v>
      </c>
      <c r="G15" s="14"/>
      <c r="H15" s="15"/>
      <c r="I15" s="17"/>
      <c r="J15" s="17"/>
      <c r="K15" s="27"/>
    </row>
    <row r="16" spans="1:11" ht="136" customHeight="1" x14ac:dyDescent="0.3">
      <c r="A16" s="45"/>
      <c r="B16" s="45"/>
      <c r="C16" s="7" t="s">
        <v>53</v>
      </c>
      <c r="D16" s="12" t="s">
        <v>54</v>
      </c>
      <c r="E16" s="13" t="s">
        <v>111</v>
      </c>
      <c r="F16" s="9">
        <v>4</v>
      </c>
      <c r="G16" s="14"/>
      <c r="H16" s="15"/>
      <c r="I16" s="17"/>
      <c r="J16" s="17"/>
      <c r="K16" s="17"/>
    </row>
    <row r="17" spans="1:11" ht="82" customHeight="1" x14ac:dyDescent="0.3">
      <c r="A17" s="45"/>
      <c r="B17" s="45"/>
      <c r="C17" s="7" t="s">
        <v>57</v>
      </c>
      <c r="D17" s="12" t="s">
        <v>58</v>
      </c>
      <c r="E17" s="12" t="s">
        <v>113</v>
      </c>
      <c r="F17" s="9">
        <v>2</v>
      </c>
      <c r="G17" s="14"/>
      <c r="H17" s="15"/>
      <c r="I17" s="17"/>
      <c r="J17" s="17"/>
      <c r="K17" s="17"/>
    </row>
    <row r="18" spans="1:11" ht="159" customHeight="1" x14ac:dyDescent="0.3">
      <c r="A18" s="46"/>
      <c r="B18" s="46"/>
      <c r="C18" s="7" t="s">
        <v>60</v>
      </c>
      <c r="D18" s="16" t="s">
        <v>61</v>
      </c>
      <c r="E18" s="20" t="s">
        <v>114</v>
      </c>
      <c r="F18" s="9">
        <v>10</v>
      </c>
      <c r="G18" s="14"/>
      <c r="H18" s="15"/>
      <c r="I18" s="17"/>
      <c r="J18" s="17"/>
      <c r="K18" s="17"/>
    </row>
    <row r="19" spans="1:11" ht="41.15" customHeight="1" x14ac:dyDescent="0.3">
      <c r="A19" s="44" t="s">
        <v>63</v>
      </c>
      <c r="B19" s="21" t="s">
        <v>64</v>
      </c>
      <c r="C19" s="7" t="s">
        <v>65</v>
      </c>
      <c r="D19" s="12" t="s">
        <v>66</v>
      </c>
      <c r="E19" s="12" t="s">
        <v>116</v>
      </c>
      <c r="F19" s="9">
        <v>10</v>
      </c>
      <c r="G19" s="14"/>
      <c r="H19" s="15"/>
      <c r="I19" s="17"/>
      <c r="J19" s="17"/>
      <c r="K19" s="17"/>
    </row>
    <row r="20" spans="1:11" s="1" customFormat="1" ht="72.75" customHeight="1" x14ac:dyDescent="0.3">
      <c r="A20" s="45"/>
      <c r="B20" s="13" t="s">
        <v>68</v>
      </c>
      <c r="C20" s="7" t="s">
        <v>69</v>
      </c>
      <c r="D20" s="12" t="s">
        <v>70</v>
      </c>
      <c r="E20" s="12" t="s">
        <v>118</v>
      </c>
      <c r="F20" s="9">
        <v>5</v>
      </c>
      <c r="G20" s="22"/>
      <c r="H20" s="23"/>
      <c r="I20" s="27"/>
      <c r="J20" s="27"/>
      <c r="K20" s="27"/>
    </row>
    <row r="21" spans="1:11" ht="65" x14ac:dyDescent="0.3">
      <c r="A21" s="45"/>
      <c r="B21" s="24" t="s">
        <v>71</v>
      </c>
      <c r="C21" s="7" t="s">
        <v>72</v>
      </c>
      <c r="D21" s="12" t="s">
        <v>73</v>
      </c>
      <c r="E21" s="12" t="s">
        <v>141</v>
      </c>
      <c r="F21" s="9">
        <v>10</v>
      </c>
      <c r="G21" s="14"/>
      <c r="H21" s="15"/>
      <c r="I21" s="15"/>
      <c r="J21" s="15"/>
      <c r="K21" s="17"/>
    </row>
    <row r="22" spans="1:11" ht="77.5" customHeight="1" x14ac:dyDescent="0.3">
      <c r="A22" s="46"/>
      <c r="B22" s="24" t="s">
        <v>74</v>
      </c>
      <c r="C22" s="7" t="s">
        <v>75</v>
      </c>
      <c r="D22" s="12" t="s">
        <v>76</v>
      </c>
      <c r="E22" s="12" t="s">
        <v>142</v>
      </c>
      <c r="F22" s="9">
        <v>5</v>
      </c>
      <c r="G22" s="14"/>
      <c r="H22" s="15"/>
      <c r="I22" s="15"/>
      <c r="J22" s="15"/>
      <c r="K22" s="29"/>
    </row>
    <row r="23" spans="1:11" ht="89.5" customHeight="1" x14ac:dyDescent="0.3">
      <c r="A23" s="43" t="s">
        <v>77</v>
      </c>
      <c r="B23" s="43" t="s">
        <v>78</v>
      </c>
      <c r="C23" s="30" t="s">
        <v>79</v>
      </c>
      <c r="D23" s="31" t="s">
        <v>143</v>
      </c>
      <c r="E23" s="31" t="s">
        <v>143</v>
      </c>
      <c r="F23" s="9">
        <v>20</v>
      </c>
      <c r="G23" s="14"/>
      <c r="H23" s="15"/>
      <c r="I23" s="17"/>
      <c r="J23" s="17"/>
      <c r="K23" s="17"/>
    </row>
    <row r="24" spans="1:11" ht="87.65" customHeight="1" x14ac:dyDescent="0.3">
      <c r="A24" s="43"/>
      <c r="B24" s="43"/>
      <c r="C24" s="7" t="s">
        <v>85</v>
      </c>
      <c r="D24" s="12" t="s">
        <v>86</v>
      </c>
      <c r="E24" s="12" t="s">
        <v>144</v>
      </c>
      <c r="F24" s="9">
        <v>10</v>
      </c>
      <c r="G24" s="14"/>
      <c r="H24" s="15"/>
      <c r="I24" s="17"/>
      <c r="J24" s="17"/>
      <c r="K24" s="27" t="s">
        <v>88</v>
      </c>
    </row>
    <row r="25" spans="1:11" x14ac:dyDescent="0.3">
      <c r="A25" s="11" t="s">
        <v>90</v>
      </c>
      <c r="B25" s="11"/>
      <c r="C25" s="11"/>
      <c r="D25" s="25"/>
      <c r="E25" s="25"/>
      <c r="F25" s="9">
        <f>SUM(F5:F24)</f>
        <v>100</v>
      </c>
      <c r="G25" s="14"/>
      <c r="H25" s="15"/>
      <c r="I25" s="17"/>
      <c r="J25" s="17"/>
      <c r="K25" s="17"/>
    </row>
    <row r="28" spans="1:11" ht="17.5" x14ac:dyDescent="0.3">
      <c r="D28" s="26"/>
    </row>
  </sheetData>
  <mergeCells count="11">
    <mergeCell ref="A2:H2"/>
    <mergeCell ref="A5:A10"/>
    <mergeCell ref="A11:A18"/>
    <mergeCell ref="A19:A22"/>
    <mergeCell ref="A23:A24"/>
    <mergeCell ref="B5:B6"/>
    <mergeCell ref="B7:B8"/>
    <mergeCell ref="B9:B10"/>
    <mergeCell ref="B11:B13"/>
    <mergeCell ref="B14:B18"/>
    <mergeCell ref="B23:B24"/>
  </mergeCells>
  <phoneticPr fontId="13" type="noConversion"/>
  <printOptions horizontalCentered="1"/>
  <pageMargins left="0.47222222222222199" right="0.27500000000000002" top="0.74791666666666701" bottom="0.51180555555555596" header="0.31458333333333299" footer="0.31458333333333299"/>
  <pageSetup paperSize="9" scale="74" fitToHeight="0" orientation="landscape"/>
  <headerFooter>
    <oddFooter>&amp;C第 &amp;P 页，共 &amp;N 页</oddFooter>
  </headerFooter>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K28"/>
  <sheetViews>
    <sheetView workbookViewId="0">
      <pane xSplit="3" ySplit="4" topLeftCell="D5" activePane="bottomRight" state="frozen"/>
      <selection pane="topRight"/>
      <selection pane="bottomLeft"/>
      <selection pane="bottomRight" activeCell="I1" sqref="I1:I1048576"/>
    </sheetView>
  </sheetViews>
  <sheetFormatPr defaultColWidth="8.58203125" defaultRowHeight="13" x14ac:dyDescent="0.3"/>
  <cols>
    <col min="1" max="1" width="8.58203125" style="2"/>
    <col min="2" max="2" width="12" style="3" customWidth="1"/>
    <col min="3" max="3" width="17.33203125" style="3" customWidth="1"/>
    <col min="4" max="4" width="26.33203125" style="2" customWidth="1"/>
    <col min="5" max="5" width="36.25" style="2" customWidth="1"/>
    <col min="6" max="6" width="9.25" style="4" customWidth="1"/>
    <col min="7" max="7" width="8.08203125" style="4" customWidth="1"/>
    <col min="8" max="8" width="22.75" style="5" customWidth="1"/>
    <col min="9" max="10" width="32.75" style="6" customWidth="1"/>
    <col min="11" max="11" width="21.33203125" style="6" customWidth="1"/>
    <col min="12" max="16384" width="8.58203125" style="2"/>
  </cols>
  <sheetData>
    <row r="2" spans="1:11" ht="27.5" x14ac:dyDescent="0.3">
      <c r="A2" s="42" t="s">
        <v>91</v>
      </c>
      <c r="B2" s="42"/>
      <c r="C2" s="42"/>
      <c r="D2" s="42"/>
      <c r="E2" s="42"/>
      <c r="F2" s="42"/>
      <c r="G2" s="42"/>
      <c r="H2" s="42"/>
    </row>
    <row r="4" spans="1:11" x14ac:dyDescent="0.3">
      <c r="A4" s="7" t="s">
        <v>0</v>
      </c>
      <c r="B4" s="7" t="s">
        <v>1</v>
      </c>
      <c r="C4" s="7" t="s">
        <v>2</v>
      </c>
      <c r="D4" s="7" t="s">
        <v>3</v>
      </c>
      <c r="E4" s="7" t="s">
        <v>4</v>
      </c>
      <c r="F4" s="8" t="s">
        <v>5</v>
      </c>
      <c r="G4" s="9" t="s">
        <v>6</v>
      </c>
      <c r="H4" s="10" t="s">
        <v>7</v>
      </c>
      <c r="I4" s="17" t="s">
        <v>9</v>
      </c>
      <c r="J4" s="17" t="s">
        <v>10</v>
      </c>
      <c r="K4" s="17" t="s">
        <v>8</v>
      </c>
    </row>
    <row r="5" spans="1:11" ht="143" x14ac:dyDescent="0.3">
      <c r="A5" s="43" t="s">
        <v>11</v>
      </c>
      <c r="B5" s="43" t="s">
        <v>12</v>
      </c>
      <c r="C5" s="7" t="s">
        <v>13</v>
      </c>
      <c r="D5" s="12" t="s">
        <v>14</v>
      </c>
      <c r="E5" s="13" t="s">
        <v>92</v>
      </c>
      <c r="F5" s="9">
        <v>1</v>
      </c>
      <c r="G5" s="14"/>
      <c r="H5" s="15"/>
      <c r="I5" s="17" t="s">
        <v>140</v>
      </c>
      <c r="J5" s="17"/>
      <c r="K5" s="27"/>
    </row>
    <row r="6" spans="1:11" ht="96.75" customHeight="1" x14ac:dyDescent="0.3">
      <c r="A6" s="43"/>
      <c r="B6" s="43"/>
      <c r="C6" s="7" t="s">
        <v>16</v>
      </c>
      <c r="D6" s="12" t="s">
        <v>17</v>
      </c>
      <c r="E6" s="13" t="s">
        <v>94</v>
      </c>
      <c r="F6" s="9">
        <v>1</v>
      </c>
      <c r="G6" s="14"/>
      <c r="H6" s="15"/>
      <c r="I6" s="17"/>
      <c r="J6" s="17"/>
      <c r="K6" s="27"/>
    </row>
    <row r="7" spans="1:11" ht="120.75" customHeight="1" x14ac:dyDescent="0.3">
      <c r="A7" s="43"/>
      <c r="B7" s="43" t="s">
        <v>19</v>
      </c>
      <c r="C7" s="7" t="s">
        <v>20</v>
      </c>
      <c r="D7" s="12" t="s">
        <v>21</v>
      </c>
      <c r="E7" s="16" t="s">
        <v>96</v>
      </c>
      <c r="F7" s="9">
        <v>2</v>
      </c>
      <c r="G7" s="14"/>
      <c r="H7" s="17"/>
      <c r="I7" s="17"/>
      <c r="J7" s="17"/>
      <c r="K7" s="28"/>
    </row>
    <row r="8" spans="1:11" ht="87.75" customHeight="1" x14ac:dyDescent="0.3">
      <c r="A8" s="43"/>
      <c r="B8" s="43"/>
      <c r="C8" s="7" t="s">
        <v>24</v>
      </c>
      <c r="D8" s="12" t="s">
        <v>25</v>
      </c>
      <c r="E8" s="12" t="s">
        <v>98</v>
      </c>
      <c r="F8" s="9">
        <v>2</v>
      </c>
      <c r="G8" s="14"/>
      <c r="H8" s="17"/>
      <c r="I8" s="17"/>
      <c r="J8" s="17"/>
      <c r="K8" s="28"/>
    </row>
    <row r="9" spans="1:11" ht="107.15" customHeight="1" x14ac:dyDescent="0.3">
      <c r="A9" s="43"/>
      <c r="B9" s="43" t="s">
        <v>28</v>
      </c>
      <c r="C9" s="7" t="s">
        <v>29</v>
      </c>
      <c r="D9" s="12" t="s">
        <v>30</v>
      </c>
      <c r="E9" s="12" t="s">
        <v>99</v>
      </c>
      <c r="F9" s="9">
        <v>2</v>
      </c>
      <c r="G9" s="14"/>
      <c r="H9" s="15"/>
      <c r="I9" s="17"/>
      <c r="J9" s="17"/>
      <c r="K9" s="17"/>
    </row>
    <row r="10" spans="1:11" ht="52" x14ac:dyDescent="0.3">
      <c r="A10" s="43"/>
      <c r="B10" s="43"/>
      <c r="C10" s="7" t="s">
        <v>32</v>
      </c>
      <c r="D10" s="12" t="s">
        <v>33</v>
      </c>
      <c r="E10" s="12" t="s">
        <v>101</v>
      </c>
      <c r="F10" s="9">
        <v>2</v>
      </c>
      <c r="G10" s="14"/>
      <c r="H10" s="15"/>
      <c r="I10" s="17"/>
      <c r="J10" s="17"/>
      <c r="K10" s="17"/>
    </row>
    <row r="11" spans="1:11" ht="75.650000000000006" customHeight="1" x14ac:dyDescent="0.3">
      <c r="A11" s="44" t="s">
        <v>35</v>
      </c>
      <c r="B11" s="43" t="s">
        <v>36</v>
      </c>
      <c r="C11" s="7" t="s">
        <v>37</v>
      </c>
      <c r="D11" s="12" t="s">
        <v>38</v>
      </c>
      <c r="E11" s="12" t="s">
        <v>103</v>
      </c>
      <c r="F11" s="9">
        <v>2</v>
      </c>
      <c r="G11" s="14"/>
      <c r="H11" s="15"/>
      <c r="I11" s="17"/>
      <c r="J11" s="17"/>
      <c r="K11" s="17"/>
    </row>
    <row r="12" spans="1:11" ht="39" x14ac:dyDescent="0.3">
      <c r="A12" s="45"/>
      <c r="B12" s="43"/>
      <c r="C12" s="7" t="s">
        <v>40</v>
      </c>
      <c r="D12" s="12" t="s">
        <v>41</v>
      </c>
      <c r="E12" s="12" t="s">
        <v>105</v>
      </c>
      <c r="F12" s="9">
        <v>2</v>
      </c>
      <c r="G12" s="14"/>
      <c r="H12" s="15"/>
      <c r="I12" s="17"/>
      <c r="J12" s="17"/>
      <c r="K12" s="17"/>
    </row>
    <row r="13" spans="1:11" ht="124.5" customHeight="1" x14ac:dyDescent="0.3">
      <c r="A13" s="45"/>
      <c r="B13" s="43"/>
      <c r="C13" s="7" t="s">
        <v>42</v>
      </c>
      <c r="D13" s="12" t="s">
        <v>43</v>
      </c>
      <c r="E13" s="12" t="s">
        <v>107</v>
      </c>
      <c r="F13" s="9">
        <v>4</v>
      </c>
      <c r="G13" s="14"/>
      <c r="H13" s="15"/>
      <c r="I13" s="17"/>
      <c r="J13" s="17"/>
      <c r="K13" s="17"/>
    </row>
    <row r="14" spans="1:11" ht="75" customHeight="1" x14ac:dyDescent="0.3">
      <c r="A14" s="45"/>
      <c r="B14" s="44" t="s">
        <v>44</v>
      </c>
      <c r="C14" s="7" t="s">
        <v>45</v>
      </c>
      <c r="D14" s="12" t="s">
        <v>46</v>
      </c>
      <c r="E14" s="12" t="s">
        <v>109</v>
      </c>
      <c r="F14" s="9">
        <v>2</v>
      </c>
      <c r="G14" s="14"/>
      <c r="H14" s="15"/>
      <c r="I14" s="17"/>
      <c r="J14" s="17"/>
      <c r="K14" s="17"/>
    </row>
    <row r="15" spans="1:11" ht="113.25" customHeight="1" x14ac:dyDescent="0.3">
      <c r="A15" s="45"/>
      <c r="B15" s="45"/>
      <c r="C15" s="18" t="s">
        <v>49</v>
      </c>
      <c r="D15" s="19" t="s">
        <v>50</v>
      </c>
      <c r="E15" s="19" t="s">
        <v>110</v>
      </c>
      <c r="F15" s="9">
        <v>4</v>
      </c>
      <c r="G15" s="14"/>
      <c r="H15" s="15"/>
      <c r="I15" s="17"/>
      <c r="J15" s="17"/>
      <c r="K15" s="27" t="s">
        <v>145</v>
      </c>
    </row>
    <row r="16" spans="1:11" ht="136" customHeight="1" x14ac:dyDescent="0.3">
      <c r="A16" s="45"/>
      <c r="B16" s="45"/>
      <c r="C16" s="7" t="s">
        <v>53</v>
      </c>
      <c r="D16" s="12" t="s">
        <v>54</v>
      </c>
      <c r="E16" s="13" t="s">
        <v>111</v>
      </c>
      <c r="F16" s="9">
        <v>4</v>
      </c>
      <c r="G16" s="14"/>
      <c r="H16" s="15"/>
      <c r="I16" s="17"/>
      <c r="J16" s="17"/>
      <c r="K16" s="17"/>
    </row>
    <row r="17" spans="1:11" ht="82" customHeight="1" x14ac:dyDescent="0.3">
      <c r="A17" s="45"/>
      <c r="B17" s="45"/>
      <c r="C17" s="7" t="s">
        <v>57</v>
      </c>
      <c r="D17" s="12" t="s">
        <v>58</v>
      </c>
      <c r="E17" s="12" t="s">
        <v>113</v>
      </c>
      <c r="F17" s="9">
        <v>2</v>
      </c>
      <c r="G17" s="14"/>
      <c r="H17" s="15"/>
      <c r="I17" s="17"/>
      <c r="J17" s="17"/>
      <c r="K17" s="17"/>
    </row>
    <row r="18" spans="1:11" ht="159" customHeight="1" x14ac:dyDescent="0.3">
      <c r="A18" s="46"/>
      <c r="B18" s="46"/>
      <c r="C18" s="7" t="s">
        <v>60</v>
      </c>
      <c r="D18" s="16" t="s">
        <v>61</v>
      </c>
      <c r="E18" s="20" t="s">
        <v>114</v>
      </c>
      <c r="F18" s="9">
        <v>10</v>
      </c>
      <c r="G18" s="14"/>
      <c r="H18" s="15"/>
      <c r="I18" s="17"/>
      <c r="J18" s="17"/>
      <c r="K18" s="17"/>
    </row>
    <row r="19" spans="1:11" ht="41.15" customHeight="1" x14ac:dyDescent="0.3">
      <c r="A19" s="44" t="s">
        <v>63</v>
      </c>
      <c r="B19" s="21" t="s">
        <v>64</v>
      </c>
      <c r="C19" s="7" t="s">
        <v>65</v>
      </c>
      <c r="D19" s="12" t="s">
        <v>66</v>
      </c>
      <c r="E19" s="12" t="s">
        <v>116</v>
      </c>
      <c r="F19" s="9">
        <v>10</v>
      </c>
      <c r="G19" s="14"/>
      <c r="H19" s="15"/>
      <c r="I19" s="17"/>
      <c r="J19" s="17"/>
      <c r="K19" s="17"/>
    </row>
    <row r="20" spans="1:11" s="1" customFormat="1" ht="57.75" customHeight="1" x14ac:dyDescent="0.3">
      <c r="A20" s="45"/>
      <c r="B20" s="13" t="s">
        <v>68</v>
      </c>
      <c r="C20" s="18" t="s">
        <v>69</v>
      </c>
      <c r="D20" s="19" t="s">
        <v>70</v>
      </c>
      <c r="E20" s="12" t="s">
        <v>146</v>
      </c>
      <c r="F20" s="9">
        <v>5</v>
      </c>
      <c r="G20" s="22"/>
      <c r="H20" s="23"/>
      <c r="I20" s="27"/>
      <c r="J20" s="27"/>
      <c r="K20" s="27" t="s">
        <v>147</v>
      </c>
    </row>
    <row r="21" spans="1:11" ht="91" x14ac:dyDescent="0.3">
      <c r="A21" s="45"/>
      <c r="B21" s="24" t="s">
        <v>71</v>
      </c>
      <c r="C21" s="7" t="s">
        <v>72</v>
      </c>
      <c r="D21" s="12" t="s">
        <v>148</v>
      </c>
      <c r="E21" s="12" t="s">
        <v>149</v>
      </c>
      <c r="F21" s="9">
        <v>10</v>
      </c>
      <c r="G21" s="14"/>
      <c r="H21" s="15"/>
      <c r="I21" s="15"/>
      <c r="J21" s="15"/>
      <c r="K21" s="17"/>
    </row>
    <row r="22" spans="1:11" ht="77.5" customHeight="1" x14ac:dyDescent="0.3">
      <c r="A22" s="46"/>
      <c r="B22" s="24" t="s">
        <v>74</v>
      </c>
      <c r="C22" s="7" t="s">
        <v>75</v>
      </c>
      <c r="D22" s="12" t="s">
        <v>76</v>
      </c>
      <c r="E22" s="12" t="s">
        <v>142</v>
      </c>
      <c r="F22" s="9">
        <v>5</v>
      </c>
      <c r="G22" s="14"/>
      <c r="H22" s="15"/>
      <c r="I22" s="15"/>
      <c r="J22" s="15"/>
      <c r="K22" s="29"/>
    </row>
    <row r="23" spans="1:11" ht="89.5" customHeight="1" x14ac:dyDescent="0.3">
      <c r="A23" s="43" t="s">
        <v>77</v>
      </c>
      <c r="B23" s="43" t="s">
        <v>78</v>
      </c>
      <c r="C23" s="7" t="s">
        <v>79</v>
      </c>
      <c r="D23" s="12" t="s">
        <v>143</v>
      </c>
      <c r="E23" s="12" t="s">
        <v>143</v>
      </c>
      <c r="F23" s="9">
        <v>20</v>
      </c>
      <c r="G23" s="14"/>
      <c r="H23" s="15"/>
      <c r="I23" s="17"/>
      <c r="J23" s="17"/>
      <c r="K23" s="17"/>
    </row>
    <row r="24" spans="1:11" ht="87.65" customHeight="1" x14ac:dyDescent="0.3">
      <c r="A24" s="43"/>
      <c r="B24" s="43"/>
      <c r="C24" s="7" t="s">
        <v>85</v>
      </c>
      <c r="D24" s="19" t="s">
        <v>86</v>
      </c>
      <c r="E24" s="12" t="s">
        <v>144</v>
      </c>
      <c r="F24" s="9">
        <v>10</v>
      </c>
      <c r="G24" s="14"/>
      <c r="H24" s="15"/>
      <c r="I24" s="17"/>
      <c r="J24" s="17"/>
      <c r="K24" s="27" t="s">
        <v>88</v>
      </c>
    </row>
    <row r="25" spans="1:11" x14ac:dyDescent="0.3">
      <c r="A25" s="11" t="s">
        <v>90</v>
      </c>
      <c r="B25" s="11"/>
      <c r="C25" s="11"/>
      <c r="D25" s="25"/>
      <c r="E25" s="25"/>
      <c r="F25" s="9">
        <f>SUM(F5:F24)</f>
        <v>100</v>
      </c>
      <c r="G25" s="14"/>
      <c r="H25" s="15"/>
      <c r="I25" s="17"/>
      <c r="J25" s="17"/>
      <c r="K25" s="17"/>
    </row>
    <row r="28" spans="1:11" ht="17.5" x14ac:dyDescent="0.3">
      <c r="D28" s="26"/>
    </row>
  </sheetData>
  <mergeCells count="11">
    <mergeCell ref="A2:H2"/>
    <mergeCell ref="A5:A10"/>
    <mergeCell ref="A11:A18"/>
    <mergeCell ref="A19:A22"/>
    <mergeCell ref="A23:A24"/>
    <mergeCell ref="B5:B6"/>
    <mergeCell ref="B7:B8"/>
    <mergeCell ref="B9:B10"/>
    <mergeCell ref="B11:B13"/>
    <mergeCell ref="B14:B18"/>
    <mergeCell ref="B23:B24"/>
  </mergeCells>
  <phoneticPr fontId="13" type="noConversion"/>
  <printOptions horizontalCentered="1"/>
  <pageMargins left="0.47222222222222199" right="0.27500000000000002" top="0.74791666666666701" bottom="0.51180555555555596" header="0.31458333333333299" footer="0.31458333333333299"/>
  <pageSetup paperSize="9" scale="74" fitToHeight="0" orientation="landscape" r:id="rId1"/>
  <headerFooter>
    <oddFooter>&amp;C第 &amp;P 页，共 &amp;N 页</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命名范围</vt:lpstr>
      </vt:variant>
      <vt:variant>
        <vt:i4>7</vt:i4>
      </vt:variant>
    </vt:vector>
  </HeadingPairs>
  <TitlesOfParts>
    <vt:vector size="12" baseType="lpstr">
      <vt:lpstr>10-2020年中央地质灾害防治资金</vt:lpstr>
      <vt:lpstr>13-2020年中央自然灾害防治体系建设补助资金 (2 (5)</vt:lpstr>
      <vt:lpstr>13-2020年中央自然灾害防治体系建设补助资金 (2 (4)</vt:lpstr>
      <vt:lpstr>13-2020年中央自然灾害防治体系建设补助资金 (2 (3)</vt:lpstr>
      <vt:lpstr>13-2020年中央自然灾害防治体系建设补助资金 (2)</vt:lpstr>
      <vt:lpstr>'10-2020年中央地质灾害防治资金'!Print_Area</vt:lpstr>
      <vt:lpstr>'13-2020年中央自然灾害防治体系建设补助资金 (2 (5)'!Print_Area</vt:lpstr>
      <vt:lpstr>'10-2020年中央地质灾害防治资金'!Print_Titles</vt:lpstr>
      <vt:lpstr>'13-2020年中央自然灾害防治体系建设补助资金 (2 (3)'!Print_Titles</vt:lpstr>
      <vt:lpstr>'13-2020年中央自然灾害防治体系建设补助资金 (2 (4)'!Print_Titles</vt:lpstr>
      <vt:lpstr>'13-2020年中央自然灾害防治体系建设补助资金 (2 (5)'!Print_Titles</vt:lpstr>
      <vt:lpstr>'13-2020年中央自然灾害防治体系建设补助资金 (2)'!Print_Titles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dc:creator>
  <cp:lastModifiedBy>D</cp:lastModifiedBy>
  <cp:lastPrinted>2021-08-31T07:24:55Z</cp:lastPrinted>
  <dcterms:created xsi:type="dcterms:W3CDTF">2020-09-09T18:25:00Z</dcterms:created>
  <dcterms:modified xsi:type="dcterms:W3CDTF">2021-09-18T08:32:44Z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2052-10.8.0.5715</vt:lpwstr>
  </property>
</Properties>
</file>