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C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支付购买居民医疗大病保险费用。</t>
        </r>
      </text>
    </comment>
    <comment ref="AD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支付购买居民医疗大病保险费用。</t>
        </r>
      </text>
    </comment>
  </commentList>
</comments>
</file>

<file path=xl/sharedStrings.xml><?xml version="1.0" encoding="utf-8"?>
<sst xmlns="http://schemas.openxmlformats.org/spreadsheetml/2006/main" count="66" uniqueCount="33">
  <si>
    <t>制表单位：奉节县医疗保障局</t>
  </si>
  <si>
    <t>（ 2 0 2 1 年 1 - 10 月 ）</t>
  </si>
  <si>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</si>
  <si>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</si>
  <si>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</si>
  <si>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</si>
  <si>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</si>
  <si>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</si>
  <si>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</si>
  <si>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</si>
  <si>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</si>
  <si>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</si>
  <si>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</si>
  <si>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</si>
  <si>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</si>
  <si>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</si>
  <si>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</si>
  <si>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</si>
  <si>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</si>
  <si>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</si>
  <si>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2017年</t>
  </si>
  <si>
    <t>2016年</t>
  </si>
  <si>
    <t>同比%</t>
  </si>
  <si>
    <t>2021年</t>
  </si>
  <si>
    <t>2020年</t>
  </si>
  <si>
    <t>同比±%</t>
  </si>
  <si>
    <t>居民医疗（农合）</t>
  </si>
  <si>
    <t>基本医疗（生育）保险</t>
  </si>
  <si>
    <t>大额补充医疗</t>
  </si>
  <si>
    <t>离休伤残</t>
  </si>
  <si>
    <t>合计</t>
  </si>
  <si>
    <t>填报人(职工医疗、大额、离休伤残）：吴顺斌     （居民医疗）：李明英</t>
  </si>
  <si>
    <t>单位负责人: 刘次权            分管领导：田爱平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</si>
</sst>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26"/>
      <color indexed="8"/>
      <name val="宋体"/>
      <family val="0"/>
    </font>
    <font>
      <b/>
      <sz val="22"/>
      <color indexed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0445;&#22522;&#37329;\&#25253;&#34920;&#22841;\&#26376;&#25253;&#34920;\2021&#24180;&#24230;\2021&#24180;&#24230;&#21307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二○二一年度 ）奉节县医疗保障基金信息披露表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workbookViewId="0" topLeftCell="A1">
      <selection activeCell="E15" sqref="E15"/>
    </sheetView>
  </sheetViews>
  <sheetFormatPr defaultColWidth="8.625" defaultRowHeight="14.25"/>
  <cols>
    <col min="1" max="1" width="18.125" style="8" customWidth="1"/>
    <col min="2" max="2" width="6.875" style="8" hidden="1" customWidth="1"/>
    <col min="3" max="3" width="6.375" style="8" hidden="1" customWidth="1"/>
    <col min="4" max="4" width="6.50390625" style="8" hidden="1" customWidth="1"/>
    <col min="5" max="5" width="13.875" style="8" customWidth="1"/>
    <col min="6" max="6" width="13.75390625" style="8" customWidth="1"/>
    <col min="7" max="7" width="8.875" style="47" customWidth="1"/>
    <col min="8" max="8" width="13.875" style="8" customWidth="1"/>
    <col min="9" max="9" width="13.25390625" style="8" customWidth="1"/>
    <col min="10" max="10" width="7.00390625" style="48" customWidth="1"/>
    <col min="11" max="11" width="13.625" style="8" customWidth="1"/>
    <col min="12" max="12" width="13.375" style="8" customWidth="1"/>
    <col min="13" max="13" width="6.50390625" style="49" customWidth="1"/>
    <col min="14" max="14" width="12.625" style="8" customWidth="1"/>
    <col min="15" max="15" width="12.25390625" style="8" customWidth="1"/>
    <col min="16" max="16" width="5.875" style="49" customWidth="1"/>
    <col min="17" max="17" width="13.25390625" style="8" customWidth="1"/>
    <col min="18" max="18" width="13.375" style="8" customWidth="1"/>
    <col min="19" max="19" width="6.375" style="49" customWidth="1"/>
    <col min="20" max="21" width="12.50390625" style="8" customWidth="1"/>
    <col min="22" max="22" width="6.50390625" style="49" customWidth="1"/>
    <col min="23" max="23" width="14.00390625" style="50" customWidth="1"/>
    <col min="24" max="24" width="13.875" style="50" customWidth="1"/>
    <col min="25" max="25" width="7.50390625" style="48" customWidth="1"/>
    <col min="26" max="26" width="13.625" style="8" customWidth="1"/>
    <col min="27" max="27" width="13.375" style="8" customWidth="1"/>
    <col min="28" max="28" width="6.75390625" style="48" customWidth="1"/>
    <col min="29" max="29" width="11.50390625" style="8" customWidth="1"/>
    <col min="30" max="30" width="9.625" style="8" customWidth="1"/>
    <col min="31" max="31" width="5.50390625" style="49" customWidth="1"/>
    <col min="32" max="32" width="13.25390625" style="8" customWidth="1"/>
    <col min="33" max="33" width="13.375" style="8" customWidth="1"/>
    <col min="34" max="34" width="7.50390625" style="49" customWidth="1"/>
    <col min="35" max="35" width="13.375" style="50" customWidth="1"/>
    <col min="36" max="36" width="12.50390625" style="50" customWidth="1"/>
    <col min="37" max="37" width="8.125" style="48" customWidth="1"/>
    <col min="38" max="38" width="12.375" style="8" customWidth="1"/>
    <col min="39" max="39" width="12.75390625" style="8" customWidth="1"/>
    <col min="40" max="40" width="7.75390625" style="48" customWidth="1"/>
    <col min="41" max="16384" width="8.625" style="8" customWidth="1"/>
  </cols>
  <sheetData>
    <row r="1" spans="1:40" ht="37.5" customHeight="1">
      <c r="A1" s="9" t="str">
        <f>'[1]1月'!A1</f>
        <v> （ 二○二一年度 ）奉节县医疗保障基金信息披露表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20.25" customHeight="1">
      <c r="A2" s="11" t="s">
        <v>0</v>
      </c>
      <c r="B2" s="12"/>
      <c r="C2" s="12"/>
      <c r="D2" s="12"/>
      <c r="E2" s="12"/>
      <c r="F2" s="13"/>
      <c r="G2" s="13" t="s">
        <v>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12"/>
      <c r="AB2" s="14"/>
      <c r="AC2" s="12"/>
      <c r="AD2" s="12"/>
      <c r="AE2" s="15"/>
      <c r="AF2" s="16"/>
      <c r="AG2" s="12"/>
      <c r="AH2" s="15"/>
      <c r="AI2" s="17"/>
      <c r="AJ2" s="17"/>
      <c r="AK2" s="14"/>
      <c r="AL2" s="12"/>
      <c r="AM2" s="16" t="s">
        <v>2</v>
      </c>
      <c r="AN2" s="14"/>
    </row>
    <row r="3" spans="1:40" ht="29.25" customHeight="1">
      <c r="A3" s="18" t="s">
        <v>3</v>
      </c>
      <c r="B3" s="19" t="s">
        <v>4</v>
      </c>
      <c r="C3" s="20"/>
      <c r="D3" s="21"/>
      <c r="E3" s="19" t="s">
        <v>5</v>
      </c>
      <c r="F3" s="20"/>
      <c r="G3" s="22"/>
      <c r="H3" s="23" t="s">
        <v>6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26" t="s">
        <v>7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  <c r="AI3" s="26" t="s">
        <v>8</v>
      </c>
      <c r="AJ3" s="27"/>
      <c r="AK3" s="27"/>
      <c r="AL3" s="27"/>
      <c r="AM3" s="27"/>
      <c r="AN3" s="28"/>
    </row>
    <row r="4" spans="1:40" ht="28.5" customHeight="1">
      <c r="A4" s="29"/>
      <c r="B4" s="30"/>
      <c r="C4" s="31"/>
      <c r="D4" s="32"/>
      <c r="E4" s="30"/>
      <c r="F4" s="31"/>
      <c r="G4" s="33"/>
      <c r="H4" s="34" t="s">
        <v>9</v>
      </c>
      <c r="I4" s="34"/>
      <c r="J4" s="34"/>
      <c r="K4" s="35" t="s">
        <v>10</v>
      </c>
      <c r="L4" s="36"/>
      <c r="M4" s="37"/>
      <c r="N4" s="35" t="s">
        <v>11</v>
      </c>
      <c r="O4" s="36"/>
      <c r="P4" s="37"/>
      <c r="Q4" s="35" t="s">
        <v>12</v>
      </c>
      <c r="R4" s="36"/>
      <c r="S4" s="37"/>
      <c r="T4" s="35" t="s">
        <v>13</v>
      </c>
      <c r="U4" s="36"/>
      <c r="V4" s="37"/>
      <c r="W4" s="34" t="s">
        <v>14</v>
      </c>
      <c r="X4" s="34"/>
      <c r="Y4" s="34"/>
      <c r="Z4" s="34" t="s">
        <v>15</v>
      </c>
      <c r="AA4" s="34"/>
      <c r="AB4" s="34"/>
      <c r="AC4" s="38" t="s">
        <v>16</v>
      </c>
      <c r="AD4" s="38"/>
      <c r="AE4" s="38"/>
      <c r="AF4" s="35" t="s">
        <v>17</v>
      </c>
      <c r="AG4" s="36"/>
      <c r="AH4" s="37"/>
      <c r="AI4" s="34" t="s">
        <v>18</v>
      </c>
      <c r="AJ4" s="34"/>
      <c r="AK4" s="34"/>
      <c r="AL4" s="34" t="s">
        <v>19</v>
      </c>
      <c r="AM4" s="34"/>
      <c r="AN4" s="34"/>
    </row>
    <row r="5" spans="1:40" ht="24" customHeight="1">
      <c r="A5" s="39"/>
      <c r="B5" s="2" t="s">
        <v>20</v>
      </c>
      <c r="C5" s="2" t="s">
        <v>21</v>
      </c>
      <c r="D5" s="40" t="s">
        <v>22</v>
      </c>
      <c r="E5" s="2" t="s">
        <v>23</v>
      </c>
      <c r="F5" s="2" t="s">
        <v>24</v>
      </c>
      <c r="G5" s="41" t="s">
        <v>25</v>
      </c>
      <c r="H5" s="2" t="s">
        <v>23</v>
      </c>
      <c r="I5" s="2" t="s">
        <v>24</v>
      </c>
      <c r="J5" s="41" t="s">
        <v>25</v>
      </c>
      <c r="K5" s="2" t="s">
        <v>23</v>
      </c>
      <c r="L5" s="2" t="s">
        <v>24</v>
      </c>
      <c r="M5" s="41" t="s">
        <v>25</v>
      </c>
      <c r="N5" s="2" t="s">
        <v>23</v>
      </c>
      <c r="O5" s="2" t="s">
        <v>24</v>
      </c>
      <c r="P5" s="41" t="s">
        <v>25</v>
      </c>
      <c r="Q5" s="2" t="s">
        <v>23</v>
      </c>
      <c r="R5" s="2" t="s">
        <v>24</v>
      </c>
      <c r="S5" s="41" t="s">
        <v>25</v>
      </c>
      <c r="T5" s="2" t="s">
        <v>23</v>
      </c>
      <c r="U5" s="2" t="s">
        <v>24</v>
      </c>
      <c r="V5" s="41" t="s">
        <v>25</v>
      </c>
      <c r="W5" s="2" t="s">
        <v>23</v>
      </c>
      <c r="X5" s="2" t="s">
        <v>24</v>
      </c>
      <c r="Y5" s="42" t="s">
        <v>25</v>
      </c>
      <c r="Z5" s="2" t="s">
        <v>23</v>
      </c>
      <c r="AA5" s="2" t="s">
        <v>24</v>
      </c>
      <c r="AB5" s="42" t="s">
        <v>25</v>
      </c>
      <c r="AC5" s="2" t="s">
        <v>23</v>
      </c>
      <c r="AD5" s="2" t="s">
        <v>24</v>
      </c>
      <c r="AE5" s="42" t="s">
        <v>25</v>
      </c>
      <c r="AF5" s="2" t="s">
        <v>23</v>
      </c>
      <c r="AG5" s="2" t="s">
        <v>24</v>
      </c>
      <c r="AH5" s="42" t="s">
        <v>25</v>
      </c>
      <c r="AI5" s="2" t="s">
        <v>23</v>
      </c>
      <c r="AJ5" s="2" t="s">
        <v>24</v>
      </c>
      <c r="AK5" s="42" t="s">
        <v>25</v>
      </c>
      <c r="AL5" s="2" t="s">
        <v>23</v>
      </c>
      <c r="AM5" s="2" t="s">
        <v>24</v>
      </c>
      <c r="AN5" s="42" t="s">
        <v>25</v>
      </c>
    </row>
    <row r="6" spans="1:40" ht="30" customHeight="1">
      <c r="A6" s="2" t="s">
        <v>26</v>
      </c>
      <c r="B6" s="1"/>
      <c r="C6" s="1"/>
      <c r="D6" s="1"/>
      <c r="E6" s="3">
        <f>H6+K6+N6+Q6+T6</f>
        <v>35434.74</v>
      </c>
      <c r="F6" s="4">
        <f aca="true" t="shared" si="0" ref="E6:F10">I6+L6+O6+R6+U6</f>
        <v>44456.27</v>
      </c>
      <c r="G6" s="5">
        <f>(E6-F6)/F6*100</f>
        <v>-20.29304302857617</v>
      </c>
      <c r="H6" s="4">
        <v>969.97</v>
      </c>
      <c r="I6" s="4">
        <v>769.18</v>
      </c>
      <c r="J6" s="6">
        <f>(H6-I6)/I6*100</f>
        <v>26.10442289191088</v>
      </c>
      <c r="K6" s="4">
        <v>33275</v>
      </c>
      <c r="L6" s="4"/>
      <c r="M6" s="7"/>
      <c r="N6" s="4">
        <v>1041</v>
      </c>
      <c r="O6" s="4"/>
      <c r="P6" s="7"/>
      <c r="Q6" s="4">
        <v>148.77</v>
      </c>
      <c r="R6" s="4">
        <v>132.09</v>
      </c>
      <c r="S6" s="7">
        <f>(Q6-R6)/R6*100</f>
        <v>12.627753804224398</v>
      </c>
      <c r="T6" s="4"/>
      <c r="U6" s="4">
        <v>43555</v>
      </c>
      <c r="V6" s="7"/>
      <c r="W6" s="4">
        <f aca="true" t="shared" si="1" ref="W6:X9">Z6+AC6+AF6</f>
        <v>47778.68</v>
      </c>
      <c r="X6" s="4">
        <f t="shared" si="1"/>
        <v>49418.99999999999</v>
      </c>
      <c r="Y6" s="7">
        <f>(W6-X6)/X6*100</f>
        <v>-3.319209211032179</v>
      </c>
      <c r="Z6" s="4">
        <v>43571.94</v>
      </c>
      <c r="AA6" s="4">
        <v>41472.2</v>
      </c>
      <c r="AB6" s="7">
        <f>(Z6-AA6)/AA6%</f>
        <v>5.063006061892075</v>
      </c>
      <c r="AC6" s="4">
        <v>3768.95</v>
      </c>
      <c r="AD6" s="4">
        <v>3076.2</v>
      </c>
      <c r="AE6" s="7">
        <f>(AC6-AD6)/AD6*100</f>
        <v>22.51966712177362</v>
      </c>
      <c r="AF6" s="4">
        <v>437.79</v>
      </c>
      <c r="AG6" s="4">
        <v>4870.6</v>
      </c>
      <c r="AH6" s="7">
        <f>(AF6-AG6)/AG6*100</f>
        <v>-91.01157968217468</v>
      </c>
      <c r="AI6" s="4">
        <f aca="true" t="shared" si="2" ref="AI6:AJ9">E6-W6</f>
        <v>-12343.940000000002</v>
      </c>
      <c r="AJ6" s="4">
        <f t="shared" si="2"/>
        <v>-4962.729999999996</v>
      </c>
      <c r="AK6" s="7">
        <f>(AI6-AJ6)/AJ6*100</f>
        <v>148.73285469892605</v>
      </c>
      <c r="AL6" s="4">
        <v>60424.11</v>
      </c>
      <c r="AM6" s="4">
        <v>69014.93</v>
      </c>
      <c r="AN6" s="7">
        <f>(AL6-AM6)/AM6*100</f>
        <v>-12.44777035925414</v>
      </c>
    </row>
    <row r="7" spans="1:40" ht="30" customHeight="1">
      <c r="A7" s="43" t="s">
        <v>27</v>
      </c>
      <c r="B7" s="1"/>
      <c r="C7" s="1"/>
      <c r="D7" s="1"/>
      <c r="E7" s="3">
        <f>H7+K7+N7+Q7+T7</f>
        <v>48739.83</v>
      </c>
      <c r="F7" s="4">
        <f t="shared" si="0"/>
        <v>45841.14000000001</v>
      </c>
      <c r="G7" s="5">
        <f>(E7-F7)/F7*100</f>
        <v>6.323337508622156</v>
      </c>
      <c r="H7" s="4">
        <v>27998.44</v>
      </c>
      <c r="I7" s="4">
        <v>27458.79</v>
      </c>
      <c r="J7" s="7">
        <f>(H7-I7)/I7*100</f>
        <v>1.9653087408439986</v>
      </c>
      <c r="K7" s="4">
        <v>20650.74</v>
      </c>
      <c r="L7" s="4">
        <v>18255</v>
      </c>
      <c r="M7" s="7">
        <f>(K7-L7)/L7*100</f>
        <v>13.123746918652431</v>
      </c>
      <c r="N7" s="4"/>
      <c r="O7" s="4"/>
      <c r="P7" s="7"/>
      <c r="Q7" s="4">
        <v>26.07</v>
      </c>
      <c r="R7" s="4">
        <v>19.05</v>
      </c>
      <c r="S7" s="7">
        <f>(Q7-R7)/R7*100</f>
        <v>36.8503937007874</v>
      </c>
      <c r="T7" s="4">
        <v>64.58</v>
      </c>
      <c r="U7" s="4">
        <v>108.3</v>
      </c>
      <c r="V7" s="7">
        <f>(T7-U7)/U7*100</f>
        <v>-40.36934441366574</v>
      </c>
      <c r="W7" s="4">
        <f t="shared" si="1"/>
        <v>44401.89</v>
      </c>
      <c r="X7" s="4">
        <f t="shared" si="1"/>
        <v>45062.869999999995</v>
      </c>
      <c r="Y7" s="7">
        <f>(W7-X7)/X7*100</f>
        <v>-1.4667951686166372</v>
      </c>
      <c r="Z7" s="4">
        <v>15878.68</v>
      </c>
      <c r="AA7" s="4">
        <v>17346.69</v>
      </c>
      <c r="AB7" s="7">
        <f>(Z7-AA7)/AA7*100</f>
        <v>-8.462767248391472</v>
      </c>
      <c r="AC7" s="4">
        <v>492.09</v>
      </c>
      <c r="AD7" s="4">
        <v>240.83</v>
      </c>
      <c r="AE7" s="7">
        <f>(AC7-AD7)/AD7*100</f>
        <v>104.33085579039154</v>
      </c>
      <c r="AF7" s="4">
        <v>28031.12</v>
      </c>
      <c r="AG7" s="4">
        <v>27475.35</v>
      </c>
      <c r="AH7" s="7">
        <f>(AF7-AG7)/AG7*100</f>
        <v>2.0227949780439576</v>
      </c>
      <c r="AI7" s="4">
        <f t="shared" si="2"/>
        <v>4337.940000000002</v>
      </c>
      <c r="AJ7" s="4">
        <f t="shared" si="2"/>
        <v>778.2700000000114</v>
      </c>
      <c r="AK7" s="7">
        <f>(AI7-AJ7)/AJ7*100</f>
        <v>457.3823994243565</v>
      </c>
      <c r="AL7" s="4">
        <v>9596.26</v>
      </c>
      <c r="AM7" s="4">
        <v>5960.43</v>
      </c>
      <c r="AN7" s="7">
        <f>(AL7-AM7)/AM7*100</f>
        <v>60.99945809278861</v>
      </c>
    </row>
    <row r="8" spans="1:40" ht="30" customHeight="1">
      <c r="A8" s="2" t="s">
        <v>28</v>
      </c>
      <c r="B8" s="1"/>
      <c r="C8" s="1"/>
      <c r="D8" s="1"/>
      <c r="E8" s="3">
        <f>H8+K8+N8+Q8+T8</f>
        <v>3541.19</v>
      </c>
      <c r="F8" s="4">
        <f t="shared" si="0"/>
        <v>3606.58</v>
      </c>
      <c r="G8" s="5">
        <f>(E8-F8)/F8*100</f>
        <v>-1.8130749907114183</v>
      </c>
      <c r="H8" s="4">
        <v>3541</v>
      </c>
      <c r="I8" s="4">
        <v>3606.46</v>
      </c>
      <c r="J8" s="7">
        <f>(H8-I8)/I8*100</f>
        <v>-1.8150762797868278</v>
      </c>
      <c r="K8" s="4"/>
      <c r="L8" s="4"/>
      <c r="M8" s="7"/>
      <c r="N8" s="4"/>
      <c r="O8" s="4"/>
      <c r="P8" s="7"/>
      <c r="Q8" s="4">
        <v>0.13</v>
      </c>
      <c r="R8" s="4">
        <v>0.12</v>
      </c>
      <c r="S8" s="7">
        <f>(Q8-R8)/R8*100</f>
        <v>8.333333333333341</v>
      </c>
      <c r="T8" s="4">
        <v>0.06</v>
      </c>
      <c r="U8" s="4"/>
      <c r="V8" s="7"/>
      <c r="W8" s="4">
        <f t="shared" si="1"/>
        <v>3541.2</v>
      </c>
      <c r="X8" s="4">
        <f t="shared" si="1"/>
        <v>3606.58</v>
      </c>
      <c r="Y8" s="7">
        <f>(W8-X8)/X8*100</f>
        <v>-1.8127977197233975</v>
      </c>
      <c r="Z8" s="4"/>
      <c r="AA8" s="4"/>
      <c r="AB8" s="7"/>
      <c r="AC8" s="4"/>
      <c r="AD8" s="4"/>
      <c r="AE8" s="7"/>
      <c r="AF8" s="4">
        <v>3541.2</v>
      </c>
      <c r="AG8" s="4">
        <v>3606.58</v>
      </c>
      <c r="AH8" s="7">
        <f>(AF8-AG8)/AG8*100</f>
        <v>-1.8127977197233975</v>
      </c>
      <c r="AI8" s="4">
        <f t="shared" si="2"/>
        <v>-0.009999999999763531</v>
      </c>
      <c r="AJ8" s="4">
        <f t="shared" si="2"/>
        <v>0</v>
      </c>
      <c r="AK8" s="7"/>
      <c r="AL8" s="4"/>
      <c r="AM8" s="4"/>
      <c r="AN8" s="7"/>
    </row>
    <row r="9" spans="1:40" ht="30" customHeight="1">
      <c r="A9" s="2" t="s">
        <v>29</v>
      </c>
      <c r="B9" s="1"/>
      <c r="C9" s="1"/>
      <c r="D9" s="44"/>
      <c r="E9" s="3">
        <f>H9+K9+N9+Q9+T9</f>
        <v>380</v>
      </c>
      <c r="F9" s="4">
        <f t="shared" si="0"/>
        <v>290</v>
      </c>
      <c r="G9" s="5"/>
      <c r="H9" s="4"/>
      <c r="I9" s="4"/>
      <c r="J9" s="7"/>
      <c r="K9" s="4"/>
      <c r="L9" s="4"/>
      <c r="M9" s="7"/>
      <c r="N9" s="4">
        <v>380</v>
      </c>
      <c r="O9" s="4">
        <v>290</v>
      </c>
      <c r="P9" s="7">
        <f>(N9-O9)/O9*100</f>
        <v>31.03448275862069</v>
      </c>
      <c r="Q9" s="4"/>
      <c r="R9" s="4"/>
      <c r="S9" s="7"/>
      <c r="T9" s="4"/>
      <c r="U9" s="4"/>
      <c r="V9" s="7"/>
      <c r="W9" s="4">
        <f t="shared" si="1"/>
        <v>272.08</v>
      </c>
      <c r="X9" s="4">
        <f t="shared" si="1"/>
        <v>255.11</v>
      </c>
      <c r="Y9" s="7"/>
      <c r="Z9" s="4">
        <v>272.08</v>
      </c>
      <c r="AA9" s="4">
        <v>255.11</v>
      </c>
      <c r="AB9" s="7">
        <f>(Z9-AA9)/AA9*100</f>
        <v>6.652032456587342</v>
      </c>
      <c r="AC9" s="4"/>
      <c r="AD9" s="4"/>
      <c r="AE9" s="7"/>
      <c r="AF9" s="4"/>
      <c r="AG9" s="4"/>
      <c r="AH9" s="7"/>
      <c r="AI9" s="4">
        <f t="shared" si="2"/>
        <v>107.92000000000002</v>
      </c>
      <c r="AJ9" s="4"/>
      <c r="AK9" s="7"/>
      <c r="AL9" s="4">
        <v>166.86</v>
      </c>
      <c r="AM9" s="4">
        <v>184.23</v>
      </c>
      <c r="AN9" s="7">
        <f>(AL9-AM9)/AM9*100</f>
        <v>-9.428431851489973</v>
      </c>
    </row>
    <row r="10" spans="1:40" s="46" customFormat="1" ht="30" customHeight="1">
      <c r="A10" s="2" t="s">
        <v>30</v>
      </c>
      <c r="B10" s="2"/>
      <c r="C10" s="2"/>
      <c r="D10" s="2"/>
      <c r="E10" s="45">
        <f t="shared" si="0"/>
        <v>88095.76000000001</v>
      </c>
      <c r="F10" s="45">
        <f t="shared" si="0"/>
        <v>94193.99</v>
      </c>
      <c r="G10" s="5">
        <f>(E10-F10)/F10*100</f>
        <v>-6.474117934700501</v>
      </c>
      <c r="H10" s="45">
        <f>SUM(H6:H9)</f>
        <v>32509.41</v>
      </c>
      <c r="I10" s="45">
        <f>SUM(I6:I9)</f>
        <v>31834.43</v>
      </c>
      <c r="J10" s="7">
        <f>(H10-I10)/I10*100</f>
        <v>2.120282976638814</v>
      </c>
      <c r="K10" s="45">
        <f>SUM(K6:K9)</f>
        <v>53925.740000000005</v>
      </c>
      <c r="L10" s="45">
        <f>SUM(L6:L9)</f>
        <v>18255</v>
      </c>
      <c r="M10" s="7">
        <f>(K10-L10)/L10*100</f>
        <v>195.40257463708576</v>
      </c>
      <c r="N10" s="45">
        <f>SUM(N6:N9)</f>
        <v>1421</v>
      </c>
      <c r="O10" s="45">
        <f>SUM(O6:O9)</f>
        <v>290</v>
      </c>
      <c r="P10" s="7">
        <f>(N10-O10)/O10*100</f>
        <v>390</v>
      </c>
      <c r="Q10" s="45">
        <f>SUM(Q6:Q9)</f>
        <v>174.97</v>
      </c>
      <c r="R10" s="45">
        <f>SUM(R6:R9)</f>
        <v>151.26000000000002</v>
      </c>
      <c r="S10" s="7">
        <f>(Q10-R10)/R10*100</f>
        <v>15.67499669443341</v>
      </c>
      <c r="T10" s="45">
        <f>SUM(T6:T9)</f>
        <v>64.64</v>
      </c>
      <c r="U10" s="45">
        <f>SUM(U6:U9)</f>
        <v>43663.3</v>
      </c>
      <c r="V10" s="7">
        <f>(T10-U10)/U10*100</f>
        <v>-99.85195805172765</v>
      </c>
      <c r="W10" s="45">
        <f>SUM(W6:W9)</f>
        <v>95993.85</v>
      </c>
      <c r="X10" s="45">
        <f>SUM(X6:X9)</f>
        <v>98343.56</v>
      </c>
      <c r="Y10" s="7">
        <f>(W10-X10)/X10*100</f>
        <v>-2.3892871073611652</v>
      </c>
      <c r="Z10" s="45">
        <f>SUM(Z6:Z9)</f>
        <v>59722.700000000004</v>
      </c>
      <c r="AA10" s="45">
        <f>SUM(AA6:AA9)</f>
        <v>59074</v>
      </c>
      <c r="AB10" s="7">
        <f>(Z10-AA10)/AA10*100</f>
        <v>1.0981142296103266</v>
      </c>
      <c r="AC10" s="45">
        <f>SUM(AC6:AC9)</f>
        <v>4261.04</v>
      </c>
      <c r="AD10" s="45"/>
      <c r="AE10" s="42"/>
      <c r="AF10" s="45">
        <f>SUM(AF6:AF9)</f>
        <v>32010.11</v>
      </c>
      <c r="AG10" s="45">
        <f>SUM(AG6:AG9)</f>
        <v>35952.53</v>
      </c>
      <c r="AH10" s="7">
        <f>(AF10-AG10)/AG10*100</f>
        <v>-10.965626063033667</v>
      </c>
      <c r="AI10" s="45">
        <f>SUM(AI6:AI9)</f>
        <v>-7898.09</v>
      </c>
      <c r="AJ10" s="45">
        <f>SUM(AJ6:AJ9)</f>
        <v>-4184.459999999985</v>
      </c>
      <c r="AK10" s="7">
        <f>(AI10-AJ10)/AJ10*100</f>
        <v>88.74812998570972</v>
      </c>
      <c r="AL10" s="45">
        <f>SUM(AL6:AL9)</f>
        <v>70187.23</v>
      </c>
      <c r="AM10" s="45">
        <f>SUM(AM6:AM9)</f>
        <v>75159.58999999998</v>
      </c>
      <c r="AN10" s="7">
        <f>(AL10-AM10)/AM10*100</f>
        <v>-6.615735929373733</v>
      </c>
    </row>
    <row r="11" spans="9:40" ht="14.25">
      <c r="I11" s="50"/>
      <c r="J11" s="49"/>
      <c r="V11" s="48"/>
      <c r="Y11" s="49"/>
      <c r="AA11" s="50"/>
      <c r="AB11" s="49"/>
      <c r="AH11" s="48"/>
      <c r="AK11" s="49"/>
      <c r="AM11" s="50"/>
      <c r="AN11" s="49"/>
    </row>
    <row r="12" spans="1:8" ht="24.75" customHeight="1">
      <c r="A12" s="46" t="s">
        <v>32</v>
      </c>
      <c r="B12" s="46"/>
      <c r="C12" s="46"/>
      <c r="D12" s="46"/>
      <c r="E12" s="46"/>
      <c r="G12" s="51"/>
      <c r="H12" s="46" t="s">
        <v>31</v>
      </c>
    </row>
  </sheetData>
  <mergeCells count="18">
    <mergeCell ref="AC4:AE4"/>
    <mergeCell ref="AF4:AH4"/>
    <mergeCell ref="AI4:AK4"/>
    <mergeCell ref="AL4:AN4"/>
    <mergeCell ref="Q4:S4"/>
    <mergeCell ref="T4:V4"/>
    <mergeCell ref="W4:Y4"/>
    <mergeCell ref="Z4:AB4"/>
    <mergeCell ref="A1:AN1"/>
    <mergeCell ref="A3:A5"/>
    <mergeCell ref="B3:D4"/>
    <mergeCell ref="E3:G4"/>
    <mergeCell ref="H3:V3"/>
    <mergeCell ref="W3:AH3"/>
    <mergeCell ref="AI3:AN3"/>
    <mergeCell ref="H4:J4"/>
    <mergeCell ref="K4:M4"/>
    <mergeCell ref="N4:P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2021-11-01T07:08:00Z</dcterms:created>
  <dcterms:modified xsi:type="dcterms:W3CDTF">2021-11-01T07:09:30Z</dcterms:modified>
  <cp:category/>
  <cp:version/>
  <cp:contentType/>
  <cp:contentStatus/>
</cp:coreProperties>
</file>