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<sst xmlns="http://schemas.openxmlformats.org/spreadsheetml/2006/main" count="68" uniqueCount="36">
  <si>
    <t xml:space="preserve"> （ 二○二三年度 ）奉节县医疗保障基金信息披露表</t>
  </si>
  <si>
    <t>制表单位：奉节县医疗保障局</t>
  </si>
  <si>
    <t>（ 2 0 2 3 年 1 月 ）</t>
  </si>
  <si>
    <t>单位：万元</t>
  </si>
  <si>
    <t>险种</t>
  </si>
  <si>
    <t>参保人数</t>
  </si>
  <si>
    <t>帐载收入合计</t>
  </si>
  <si>
    <t>基  金   收  入</t>
  </si>
  <si>
    <t>基  金   支  出</t>
  </si>
  <si>
    <t>基  金  结  余</t>
  </si>
  <si>
    <t>基金征收累计</t>
  </si>
  <si>
    <t>上级补助收入累计</t>
  </si>
  <si>
    <t>财政补助收入累计</t>
  </si>
  <si>
    <t>利息收入累计</t>
  </si>
  <si>
    <t>转移及其他收入累计</t>
  </si>
  <si>
    <t>帐载支出合计</t>
  </si>
  <si>
    <t>待遇支出累计</t>
  </si>
  <si>
    <t>转移及其他支出累计</t>
  </si>
  <si>
    <t>上解上级支出累计</t>
  </si>
  <si>
    <t>基金当年结余</t>
  </si>
  <si>
    <t>基金滚存结余</t>
  </si>
  <si>
    <t>2017年</t>
  </si>
  <si>
    <t>2016年</t>
  </si>
  <si>
    <t>同比%</t>
  </si>
  <si>
    <t>2023年</t>
  </si>
  <si>
    <t>2022年</t>
  </si>
  <si>
    <t>同比±%</t>
  </si>
  <si>
    <t>2021年</t>
  </si>
  <si>
    <t>居民基本医疗</t>
  </si>
  <si>
    <t>职工基本医疗</t>
  </si>
  <si>
    <t>职工大额补充医疗</t>
  </si>
  <si>
    <t>长期护理保险</t>
  </si>
  <si>
    <t>离休伤残</t>
  </si>
  <si>
    <t>合计</t>
  </si>
  <si>
    <t>填报人(职工医疗、大额、离休伤残）：吴顺斌     （居民医疗）：李明英</t>
  </si>
  <si>
    <t>单位负责人: 刘次权            分管领导：田爱平</t>
  </si>
</sst>
</file>

<file path=xl/styles.xml><?xml version="1.0" encoding="utf-8"?>
<styleSheet xmlns="http://schemas.openxmlformats.org/spreadsheetml/2006/main">
  <numFmts count="1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6"/>
      <color indexed="8"/>
      <name val="宋体"/>
      <family val="0"/>
    </font>
    <font>
      <sz val="16"/>
      <color indexed="8"/>
      <name val="宋体"/>
      <family val="0"/>
    </font>
    <font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vertical="center" shrinkToFit="1"/>
    </xf>
    <xf numFmtId="176" fontId="2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176" fontId="2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workbookViewId="0" topLeftCell="A1">
      <selection activeCell="F19" sqref="F19"/>
    </sheetView>
  </sheetViews>
  <sheetFormatPr defaultColWidth="8.625" defaultRowHeight="14.25"/>
  <cols>
    <col min="1" max="1" width="18.125" style="7" customWidth="1"/>
    <col min="2" max="2" width="6.875" style="7" hidden="1" customWidth="1"/>
    <col min="3" max="3" width="6.375" style="7" hidden="1" customWidth="1"/>
    <col min="4" max="4" width="6.50390625" style="7" hidden="1" customWidth="1"/>
    <col min="5" max="5" width="12.50390625" style="7" customWidth="1"/>
    <col min="6" max="6" width="12.125" style="7" customWidth="1"/>
    <col min="7" max="7" width="6.75390625" style="16" customWidth="1"/>
    <col min="8" max="8" width="12.875" style="7" customWidth="1"/>
    <col min="9" max="9" width="12.625" style="7" customWidth="1"/>
    <col min="10" max="10" width="6.00390625" style="17" customWidth="1"/>
    <col min="11" max="11" width="13.625" style="7" customWidth="1"/>
    <col min="12" max="12" width="13.375" style="7" customWidth="1"/>
    <col min="13" max="13" width="5.50390625" style="18" customWidth="1"/>
    <col min="14" max="14" width="12.75390625" style="7" customWidth="1"/>
    <col min="15" max="15" width="13.50390625" style="7" customWidth="1"/>
    <col min="16" max="16" width="6.00390625" style="18" customWidth="1"/>
    <col min="17" max="17" width="13.25390625" style="7" customWidth="1"/>
    <col min="18" max="18" width="13.375" style="7" customWidth="1"/>
    <col min="19" max="19" width="5.625" style="18" customWidth="1"/>
    <col min="20" max="21" width="12.50390625" style="7" customWidth="1"/>
    <col min="22" max="22" width="5.875" style="18" customWidth="1"/>
    <col min="23" max="23" width="14.00390625" style="19" customWidth="1"/>
    <col min="24" max="24" width="13.875" style="19" customWidth="1"/>
    <col min="25" max="25" width="7.00390625" style="17" customWidth="1"/>
    <col min="26" max="26" width="13.625" style="7" customWidth="1"/>
    <col min="27" max="27" width="13.25390625" style="7" customWidth="1"/>
    <col min="28" max="28" width="6.75390625" style="17" customWidth="1"/>
    <col min="29" max="30" width="13.375" style="7" customWidth="1"/>
    <col min="31" max="31" width="5.875" style="18" customWidth="1"/>
    <col min="32" max="32" width="13.25390625" style="7" customWidth="1"/>
    <col min="33" max="33" width="13.375" style="7" customWidth="1"/>
    <col min="34" max="34" width="6.625" style="18" customWidth="1"/>
    <col min="35" max="35" width="14.25390625" style="19" customWidth="1"/>
    <col min="36" max="36" width="13.375" style="19" customWidth="1"/>
    <col min="37" max="37" width="6.50390625" style="17" customWidth="1"/>
    <col min="38" max="38" width="13.00390625" style="7" customWidth="1"/>
    <col min="39" max="39" width="12.75390625" style="7" customWidth="1"/>
    <col min="40" max="40" width="6.625" style="17" customWidth="1"/>
    <col min="41" max="16384" width="8.625" style="7" customWidth="1"/>
  </cols>
  <sheetData>
    <row r="1" spans="1:40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6"/>
      <c r="T1" s="5"/>
      <c r="U1" s="5"/>
      <c r="V1" s="6"/>
      <c r="W1" s="5"/>
      <c r="X1" s="5"/>
      <c r="Y1" s="6"/>
      <c r="Z1" s="5"/>
      <c r="AA1" s="5"/>
      <c r="AB1" s="6"/>
      <c r="AC1" s="5"/>
      <c r="AD1" s="5"/>
      <c r="AE1" s="6"/>
      <c r="AF1" s="5"/>
      <c r="AG1" s="5"/>
      <c r="AH1" s="6"/>
      <c r="AI1" s="5"/>
      <c r="AJ1" s="5"/>
      <c r="AK1" s="6"/>
      <c r="AL1" s="5"/>
      <c r="AM1" s="5"/>
      <c r="AN1" s="6"/>
    </row>
    <row r="2" spans="1:40" ht="20.25" customHeight="1">
      <c r="A2" s="8" t="s">
        <v>1</v>
      </c>
      <c r="B2" s="8"/>
      <c r="C2" s="8"/>
      <c r="D2" s="8"/>
      <c r="E2" s="20"/>
      <c r="F2" s="8"/>
      <c r="G2" s="20" t="s">
        <v>2</v>
      </c>
      <c r="H2" s="8"/>
      <c r="I2" s="8"/>
      <c r="J2" s="9"/>
      <c r="K2" s="8"/>
      <c r="L2" s="8"/>
      <c r="M2" s="10"/>
      <c r="N2" s="21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8"/>
      <c r="AA2" s="8"/>
      <c r="AB2" s="9"/>
      <c r="AC2" s="8"/>
      <c r="AD2" s="8"/>
      <c r="AE2" s="10"/>
      <c r="AF2" s="21"/>
      <c r="AG2" s="8"/>
      <c r="AH2" s="10"/>
      <c r="AI2" s="11"/>
      <c r="AJ2" s="11"/>
      <c r="AK2" s="9"/>
      <c r="AL2" s="8"/>
      <c r="AM2" s="21" t="s">
        <v>3</v>
      </c>
      <c r="AN2" s="9"/>
    </row>
    <row r="3" spans="1:40" ht="29.25" customHeight="1">
      <c r="A3" s="23" t="s">
        <v>4</v>
      </c>
      <c r="B3" s="24" t="s">
        <v>5</v>
      </c>
      <c r="C3" s="25"/>
      <c r="D3" s="26"/>
      <c r="E3" s="24" t="s">
        <v>6</v>
      </c>
      <c r="F3" s="25"/>
      <c r="G3" s="27"/>
      <c r="H3" s="28" t="s">
        <v>7</v>
      </c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/>
      <c r="W3" s="31" t="s">
        <v>8</v>
      </c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3"/>
      <c r="AI3" s="31" t="s">
        <v>9</v>
      </c>
      <c r="AJ3" s="32"/>
      <c r="AK3" s="32"/>
      <c r="AL3" s="32"/>
      <c r="AM3" s="32"/>
      <c r="AN3" s="33"/>
    </row>
    <row r="4" spans="1:40" ht="28.5" customHeight="1">
      <c r="A4" s="34"/>
      <c r="B4" s="35"/>
      <c r="C4" s="36"/>
      <c r="D4" s="37"/>
      <c r="E4" s="35"/>
      <c r="F4" s="36"/>
      <c r="G4" s="38"/>
      <c r="H4" s="39" t="s">
        <v>10</v>
      </c>
      <c r="I4" s="39"/>
      <c r="J4" s="39"/>
      <c r="K4" s="40" t="s">
        <v>11</v>
      </c>
      <c r="L4" s="41"/>
      <c r="M4" s="42"/>
      <c r="N4" s="40" t="s">
        <v>12</v>
      </c>
      <c r="O4" s="41"/>
      <c r="P4" s="42"/>
      <c r="Q4" s="40" t="s">
        <v>13</v>
      </c>
      <c r="R4" s="41"/>
      <c r="S4" s="42"/>
      <c r="T4" s="40" t="s">
        <v>14</v>
      </c>
      <c r="U4" s="41"/>
      <c r="V4" s="42"/>
      <c r="W4" s="43" t="s">
        <v>15</v>
      </c>
      <c r="X4" s="43"/>
      <c r="Y4" s="43"/>
      <c r="Z4" s="43" t="s">
        <v>16</v>
      </c>
      <c r="AA4" s="43"/>
      <c r="AB4" s="43"/>
      <c r="AC4" s="44" t="s">
        <v>17</v>
      </c>
      <c r="AD4" s="44"/>
      <c r="AE4" s="44"/>
      <c r="AF4" s="45" t="s">
        <v>18</v>
      </c>
      <c r="AG4" s="46"/>
      <c r="AH4" s="47"/>
      <c r="AI4" s="39" t="s">
        <v>19</v>
      </c>
      <c r="AJ4" s="39"/>
      <c r="AK4" s="39"/>
      <c r="AL4" s="39" t="s">
        <v>20</v>
      </c>
      <c r="AM4" s="39"/>
      <c r="AN4" s="39"/>
    </row>
    <row r="5" spans="1:40" ht="24" customHeight="1">
      <c r="A5" s="43"/>
      <c r="B5" s="12" t="s">
        <v>21</v>
      </c>
      <c r="C5" s="12" t="s">
        <v>22</v>
      </c>
      <c r="D5" s="48" t="s">
        <v>23</v>
      </c>
      <c r="E5" s="12" t="s">
        <v>24</v>
      </c>
      <c r="F5" s="12" t="s">
        <v>25</v>
      </c>
      <c r="G5" s="13" t="s">
        <v>26</v>
      </c>
      <c r="H5" s="12" t="s">
        <v>24</v>
      </c>
      <c r="I5" s="12" t="s">
        <v>25</v>
      </c>
      <c r="J5" s="13" t="s">
        <v>26</v>
      </c>
      <c r="K5" s="12" t="s">
        <v>24</v>
      </c>
      <c r="L5" s="12" t="s">
        <v>25</v>
      </c>
      <c r="M5" s="13" t="s">
        <v>26</v>
      </c>
      <c r="N5" s="12" t="s">
        <v>24</v>
      </c>
      <c r="O5" s="12" t="s">
        <v>25</v>
      </c>
      <c r="P5" s="13" t="s">
        <v>26</v>
      </c>
      <c r="Q5" s="12" t="s">
        <v>24</v>
      </c>
      <c r="R5" s="12" t="s">
        <v>25</v>
      </c>
      <c r="S5" s="13" t="s">
        <v>26</v>
      </c>
      <c r="T5" s="12" t="s">
        <v>24</v>
      </c>
      <c r="U5" s="12" t="s">
        <v>25</v>
      </c>
      <c r="V5" s="13" t="s">
        <v>26</v>
      </c>
      <c r="W5" s="12" t="s">
        <v>25</v>
      </c>
      <c r="X5" s="12" t="s">
        <v>27</v>
      </c>
      <c r="Y5" s="3" t="s">
        <v>26</v>
      </c>
      <c r="Z5" s="12" t="s">
        <v>24</v>
      </c>
      <c r="AA5" s="12" t="s">
        <v>25</v>
      </c>
      <c r="AB5" s="3" t="s">
        <v>26</v>
      </c>
      <c r="AC5" s="12" t="s">
        <v>24</v>
      </c>
      <c r="AD5" s="12" t="s">
        <v>25</v>
      </c>
      <c r="AE5" s="3" t="s">
        <v>26</v>
      </c>
      <c r="AF5" s="12" t="s">
        <v>24</v>
      </c>
      <c r="AG5" s="12" t="s">
        <v>25</v>
      </c>
      <c r="AH5" s="3" t="s">
        <v>26</v>
      </c>
      <c r="AI5" s="12" t="s">
        <v>24</v>
      </c>
      <c r="AJ5" s="12" t="s">
        <v>25</v>
      </c>
      <c r="AK5" s="3" t="s">
        <v>26</v>
      </c>
      <c r="AL5" s="12" t="s">
        <v>24</v>
      </c>
      <c r="AM5" s="12" t="s">
        <v>25</v>
      </c>
      <c r="AN5" s="3" t="s">
        <v>26</v>
      </c>
    </row>
    <row r="6" spans="1:40" ht="30" customHeight="1">
      <c r="A6" s="12" t="s">
        <v>28</v>
      </c>
      <c r="B6" s="12"/>
      <c r="C6" s="12"/>
      <c r="D6" s="12"/>
      <c r="E6" s="1">
        <f aca="true" t="shared" si="0" ref="E6:F11">H6+K6+N6+Q6+T6</f>
        <v>12632.82</v>
      </c>
      <c r="F6" s="1">
        <f>I6+L6+O6+R6+U6</f>
        <v>2716.76</v>
      </c>
      <c r="G6" s="13">
        <f>(E6-F6)/F6*100</f>
        <v>364.9958038251446</v>
      </c>
      <c r="H6" s="14">
        <v>1625.82</v>
      </c>
      <c r="I6" s="14">
        <v>2716.76</v>
      </c>
      <c r="J6" s="2">
        <f>(H6-I6)/I6*100</f>
        <v>-40.155921023572205</v>
      </c>
      <c r="K6" s="14">
        <v>11007</v>
      </c>
      <c r="L6" s="14"/>
      <c r="M6" s="3"/>
      <c r="N6" s="14"/>
      <c r="O6" s="14"/>
      <c r="P6" s="3"/>
      <c r="Q6" s="14"/>
      <c r="R6" s="14"/>
      <c r="S6" s="3"/>
      <c r="T6" s="14"/>
      <c r="U6" s="14"/>
      <c r="V6" s="3"/>
      <c r="W6" s="14">
        <f aca="true" t="shared" si="1" ref="W6:X10">Z6+AC6+AF6</f>
        <v>6521.03</v>
      </c>
      <c r="X6" s="14">
        <f t="shared" si="1"/>
        <v>1771.28</v>
      </c>
      <c r="Y6" s="3">
        <f>(W6-X6)/X6*100</f>
        <v>268.1535386838896</v>
      </c>
      <c r="Z6" s="14">
        <v>4994.5</v>
      </c>
      <c r="AA6" s="14">
        <v>154.55</v>
      </c>
      <c r="AB6" s="3">
        <f>(Z6-AA6)/AA6%</f>
        <v>3131.640245875121</v>
      </c>
      <c r="AC6" s="12">
        <v>1526.53</v>
      </c>
      <c r="AD6" s="12">
        <v>1616.73</v>
      </c>
      <c r="AE6" s="3">
        <f>(AC6-AD6)/AD6%</f>
        <v>-5.579162878155291</v>
      </c>
      <c r="AF6" s="14"/>
      <c r="AG6" s="14">
        <v>0</v>
      </c>
      <c r="AH6" s="3"/>
      <c r="AI6" s="14">
        <f aca="true" t="shared" si="2" ref="AI6:AJ10">E6-W6</f>
        <v>6111.79</v>
      </c>
      <c r="AJ6" s="14">
        <f t="shared" si="2"/>
        <v>945.4800000000002</v>
      </c>
      <c r="AK6" s="3">
        <f>(AI6-AJ6)/AJ6%</f>
        <v>546.4219232559121</v>
      </c>
      <c r="AL6" s="14">
        <v>60620.6</v>
      </c>
      <c r="AM6" s="14">
        <v>50580.06</v>
      </c>
      <c r="AN6" s="3">
        <f>(AL6-AM6)/AM6*100</f>
        <v>19.85078704928385</v>
      </c>
    </row>
    <row r="7" spans="1:40" ht="30" customHeight="1">
      <c r="A7" s="12" t="s">
        <v>29</v>
      </c>
      <c r="B7" s="12"/>
      <c r="C7" s="12"/>
      <c r="D7" s="12"/>
      <c r="E7" s="1">
        <f t="shared" si="0"/>
        <v>4996.08</v>
      </c>
      <c r="F7" s="1">
        <f>I7+L7+O7+R7+U7</f>
        <v>195.19</v>
      </c>
      <c r="G7" s="13">
        <f>(E7-F7)/F7*100</f>
        <v>2459.5983400788978</v>
      </c>
      <c r="H7" s="14">
        <v>1875.25</v>
      </c>
      <c r="I7" s="14">
        <v>194.85</v>
      </c>
      <c r="J7" s="3">
        <f>(H7-I7)/I7*100</f>
        <v>862.406979727996</v>
      </c>
      <c r="K7" s="14">
        <v>3120</v>
      </c>
      <c r="L7" s="14"/>
      <c r="M7" s="3"/>
      <c r="N7" s="14"/>
      <c r="O7" s="14"/>
      <c r="P7" s="3"/>
      <c r="Q7" s="14"/>
      <c r="R7" s="14"/>
      <c r="S7" s="3"/>
      <c r="T7" s="14">
        <v>0.83</v>
      </c>
      <c r="U7" s="14">
        <v>0.34</v>
      </c>
      <c r="V7" s="3">
        <f>(T7-U7)/U7%</f>
        <v>144.1176470588235</v>
      </c>
      <c r="W7" s="14">
        <f t="shared" si="1"/>
        <v>4537.83</v>
      </c>
      <c r="X7" s="14">
        <f t="shared" si="1"/>
        <v>1930.83</v>
      </c>
      <c r="Y7" s="3">
        <f>(W7-X7)/X7*100</f>
        <v>135.01965475987012</v>
      </c>
      <c r="Z7" s="14">
        <v>2657.56</v>
      </c>
      <c r="AA7" s="14">
        <v>1727.55</v>
      </c>
      <c r="AB7" s="3">
        <f>(Z7-AA7)/AA7*100</f>
        <v>53.83404243003097</v>
      </c>
      <c r="AC7" s="14"/>
      <c r="AD7" s="14">
        <v>8.09</v>
      </c>
      <c r="AE7" s="3">
        <f>(AC7-AD7)/AD7%</f>
        <v>-100</v>
      </c>
      <c r="AF7" s="14">
        <v>1880.27</v>
      </c>
      <c r="AG7" s="14">
        <v>195.19</v>
      </c>
      <c r="AH7" s="3">
        <f>(AF7-AG7)/AG7%</f>
        <v>863.3024232798812</v>
      </c>
      <c r="AI7" s="14">
        <f t="shared" si="2"/>
        <v>458.25</v>
      </c>
      <c r="AJ7" s="14">
        <f t="shared" si="2"/>
        <v>-1735.6399999999999</v>
      </c>
      <c r="AK7" s="3">
        <f>(AI7-AJ7)/AJ7%</f>
        <v>-126.40236454564312</v>
      </c>
      <c r="AL7" s="14">
        <v>13504.87</v>
      </c>
      <c r="AM7" s="14">
        <v>8669.83</v>
      </c>
      <c r="AN7" s="3">
        <f>(AL7-AM7)/AM7*100</f>
        <v>55.768567549767425</v>
      </c>
    </row>
    <row r="8" spans="1:40" ht="30" customHeight="1">
      <c r="A8" s="12" t="s">
        <v>30</v>
      </c>
      <c r="B8" s="12"/>
      <c r="C8" s="12"/>
      <c r="D8" s="15"/>
      <c r="E8" s="1">
        <f t="shared" si="0"/>
        <v>261.29</v>
      </c>
      <c r="F8" s="1">
        <f>I8+L8+O8+R8+U8</f>
        <v>29.15</v>
      </c>
      <c r="G8" s="13">
        <f>(E8-F8)/F8*100</f>
        <v>796.3636363636365</v>
      </c>
      <c r="H8" s="14">
        <v>261.29</v>
      </c>
      <c r="I8" s="14">
        <v>29.15</v>
      </c>
      <c r="J8" s="3">
        <f>(H8-I8)/I8*100</f>
        <v>796.3636363636365</v>
      </c>
      <c r="K8" s="14"/>
      <c r="L8" s="14"/>
      <c r="M8" s="3"/>
      <c r="N8" s="14"/>
      <c r="O8" s="14"/>
      <c r="P8" s="3"/>
      <c r="Q8" s="14"/>
      <c r="R8" s="14"/>
      <c r="S8" s="3"/>
      <c r="T8" s="14"/>
      <c r="U8" s="14"/>
      <c r="V8" s="3"/>
      <c r="W8" s="14">
        <f t="shared" si="1"/>
        <v>261.29</v>
      </c>
      <c r="X8" s="14">
        <f t="shared" si="1"/>
        <v>29.15</v>
      </c>
      <c r="Y8" s="3">
        <f>(W8-X8)/X8*100</f>
        <v>796.3636363636365</v>
      </c>
      <c r="Z8" s="14"/>
      <c r="AA8" s="14"/>
      <c r="AB8" s="3"/>
      <c r="AC8" s="14"/>
      <c r="AD8" s="14"/>
      <c r="AE8" s="3"/>
      <c r="AF8" s="14">
        <v>261.29</v>
      </c>
      <c r="AG8" s="14">
        <v>29.15</v>
      </c>
      <c r="AH8" s="3">
        <f>(AF8-AG8)/AG8%</f>
        <v>796.3636363636365</v>
      </c>
      <c r="AI8" s="14">
        <f t="shared" si="2"/>
        <v>0</v>
      </c>
      <c r="AJ8" s="14">
        <f t="shared" si="2"/>
        <v>0</v>
      </c>
      <c r="AK8" s="3"/>
      <c r="AL8" s="14"/>
      <c r="AM8" s="14"/>
      <c r="AN8" s="3"/>
    </row>
    <row r="9" spans="1:40" ht="30" customHeight="1">
      <c r="A9" s="12" t="s">
        <v>31</v>
      </c>
      <c r="B9" s="12"/>
      <c r="C9" s="12"/>
      <c r="D9" s="15"/>
      <c r="E9" s="1">
        <f t="shared" si="0"/>
        <v>70.55</v>
      </c>
      <c r="F9" s="1">
        <f>I9+L9+O9+R9+U9</f>
        <v>0</v>
      </c>
      <c r="G9" s="13"/>
      <c r="H9" s="14"/>
      <c r="I9" s="14"/>
      <c r="J9" s="3"/>
      <c r="K9" s="14">
        <v>70.55</v>
      </c>
      <c r="L9" s="14"/>
      <c r="M9" s="3"/>
      <c r="N9" s="14"/>
      <c r="O9" s="14"/>
      <c r="P9" s="3"/>
      <c r="Q9" s="14"/>
      <c r="R9" s="14"/>
      <c r="S9" s="3"/>
      <c r="T9" s="14"/>
      <c r="U9" s="14"/>
      <c r="V9" s="3"/>
      <c r="W9" s="14">
        <f t="shared" si="1"/>
        <v>0</v>
      </c>
      <c r="X9" s="14">
        <f t="shared" si="1"/>
        <v>0</v>
      </c>
      <c r="Y9" s="3"/>
      <c r="Z9" s="14"/>
      <c r="AA9" s="14"/>
      <c r="AB9" s="3"/>
      <c r="AC9" s="14"/>
      <c r="AD9" s="14"/>
      <c r="AE9" s="3"/>
      <c r="AF9" s="14"/>
      <c r="AG9" s="14"/>
      <c r="AH9" s="3"/>
      <c r="AI9" s="14">
        <f t="shared" si="2"/>
        <v>70.55</v>
      </c>
      <c r="AJ9" s="14">
        <f t="shared" si="2"/>
        <v>0</v>
      </c>
      <c r="AK9" s="3"/>
      <c r="AL9" s="14">
        <v>416.54</v>
      </c>
      <c r="AM9" s="14"/>
      <c r="AN9" s="3"/>
    </row>
    <row r="10" spans="1:40" ht="30" customHeight="1">
      <c r="A10" s="12" t="s">
        <v>32</v>
      </c>
      <c r="B10" s="12"/>
      <c r="C10" s="12"/>
      <c r="D10" s="12"/>
      <c r="E10" s="1">
        <f t="shared" si="0"/>
        <v>0</v>
      </c>
      <c r="F10" s="1">
        <f>I10+L10+O10+R10+U10</f>
        <v>0</v>
      </c>
      <c r="G10" s="13"/>
      <c r="H10" s="14"/>
      <c r="I10" s="14"/>
      <c r="J10" s="3"/>
      <c r="K10" s="14"/>
      <c r="L10" s="14"/>
      <c r="M10" s="3"/>
      <c r="N10" s="14"/>
      <c r="O10" s="14"/>
      <c r="P10" s="3"/>
      <c r="Q10" s="14"/>
      <c r="R10" s="14"/>
      <c r="S10" s="3"/>
      <c r="T10" s="14"/>
      <c r="U10" s="14"/>
      <c r="V10" s="3"/>
      <c r="W10" s="14">
        <f t="shared" si="1"/>
        <v>32.64</v>
      </c>
      <c r="X10" s="14">
        <f t="shared" si="1"/>
        <v>21.69</v>
      </c>
      <c r="Y10" s="2">
        <f>(W10-X10)/X10*100</f>
        <v>50.48409405255878</v>
      </c>
      <c r="Z10" s="14">
        <v>32.64</v>
      </c>
      <c r="AA10" s="14">
        <v>21.69</v>
      </c>
      <c r="AB10" s="3">
        <f>(Z10-AA10)/AA10*100</f>
        <v>50.48409405255878</v>
      </c>
      <c r="AC10" s="14"/>
      <c r="AD10" s="14"/>
      <c r="AE10" s="3"/>
      <c r="AF10" s="14"/>
      <c r="AG10" s="14"/>
      <c r="AH10" s="3"/>
      <c r="AI10" s="14">
        <f t="shared" si="2"/>
        <v>-32.64</v>
      </c>
      <c r="AJ10" s="14">
        <f t="shared" si="2"/>
        <v>-21.69</v>
      </c>
      <c r="AK10" s="3">
        <f>(AI10-AJ10)/AJ10%</f>
        <v>50.484094052558774</v>
      </c>
      <c r="AL10" s="14">
        <v>40.49</v>
      </c>
      <c r="AM10" s="14">
        <v>134.75</v>
      </c>
      <c r="AN10" s="3">
        <f>(AL10-AM10)/AM10*100</f>
        <v>-69.95176252319109</v>
      </c>
    </row>
    <row r="11" spans="1:40" ht="30" customHeight="1">
      <c r="A11" s="12" t="s">
        <v>33</v>
      </c>
      <c r="B11" s="12"/>
      <c r="C11" s="12"/>
      <c r="D11" s="12"/>
      <c r="E11" s="14">
        <f t="shared" si="0"/>
        <v>17960.74</v>
      </c>
      <c r="F11" s="14">
        <f t="shared" si="0"/>
        <v>2941.1000000000004</v>
      </c>
      <c r="G11" s="13">
        <f>(E11-F11)/F11*100</f>
        <v>510.6810377069803</v>
      </c>
      <c r="H11" s="14">
        <f>SUM(H6:H10)</f>
        <v>3762.3599999999997</v>
      </c>
      <c r="I11" s="14">
        <f>SUM(I6:I10)</f>
        <v>2940.76</v>
      </c>
      <c r="J11" s="3">
        <f>(H11-I11)/I11*100</f>
        <v>27.938356071219665</v>
      </c>
      <c r="K11" s="14">
        <f>SUM(K6:K10)</f>
        <v>14197.55</v>
      </c>
      <c r="L11" s="14">
        <f>SUM(L6:L10)</f>
        <v>0</v>
      </c>
      <c r="M11" s="3"/>
      <c r="N11" s="14">
        <f>SUM(N6:N10)</f>
        <v>0</v>
      </c>
      <c r="O11" s="14">
        <f>SUM(O6:O10)</f>
        <v>0</v>
      </c>
      <c r="P11" s="3"/>
      <c r="Q11" s="14">
        <f>SUM(Q6:Q10)</f>
        <v>0</v>
      </c>
      <c r="R11" s="14">
        <f>SUM(R6:R10)</f>
        <v>0</v>
      </c>
      <c r="S11" s="3" t="e">
        <f>(Q11-R11)/R11%</f>
        <v>#DIV/0!</v>
      </c>
      <c r="T11" s="14">
        <f>SUM(T6:T10)</f>
        <v>0.83</v>
      </c>
      <c r="U11" s="14">
        <f>SUM(U6:U10)</f>
        <v>0.34</v>
      </c>
      <c r="V11" s="3">
        <f>(T11-U11)/U11%</f>
        <v>144.1176470588235</v>
      </c>
      <c r="W11" s="14">
        <f>SUM(W6:W10)</f>
        <v>11352.79</v>
      </c>
      <c r="X11" s="14">
        <f>SUM(X6:X10)</f>
        <v>3752.95</v>
      </c>
      <c r="Y11" s="3">
        <f>(W11-X11)/X11*100</f>
        <v>202.5030975632503</v>
      </c>
      <c r="Z11" s="14">
        <f>SUM(Z6:Z10)</f>
        <v>7684.7</v>
      </c>
      <c r="AA11" s="14">
        <f>SUM(AA6:AA10)</f>
        <v>1903.79</v>
      </c>
      <c r="AB11" s="3">
        <f>(Z11-AA11)/AA11*100</f>
        <v>303.65271379721503</v>
      </c>
      <c r="AC11" s="14">
        <f>SUM(AC6:AC10)</f>
        <v>1526.53</v>
      </c>
      <c r="AD11" s="14">
        <f>SUM(AD6:AD10)</f>
        <v>1624.82</v>
      </c>
      <c r="AE11" s="3">
        <f>(AC11-AD11)/AD11%</f>
        <v>-6.049285459312413</v>
      </c>
      <c r="AF11" s="14">
        <f>SUM(AF6:AF10)</f>
        <v>2141.56</v>
      </c>
      <c r="AG11" s="14">
        <f>SUM(AG6:AG10)</f>
        <v>224.34</v>
      </c>
      <c r="AH11" s="3">
        <f>(AF11-AG11)/AG11%</f>
        <v>854.6046179905501</v>
      </c>
      <c r="AI11" s="14">
        <f>SUM(AI6:AI10)</f>
        <v>6607.95</v>
      </c>
      <c r="AJ11" s="14">
        <f>SUM(AJ6:AJ10)</f>
        <v>-811.8499999999997</v>
      </c>
      <c r="AK11" s="3">
        <f>(AI11-AJ11)/AJ11%</f>
        <v>-913.9373036891053</v>
      </c>
      <c r="AL11" s="14">
        <f>SUM(AL6:AL10)</f>
        <v>74582.5</v>
      </c>
      <c r="AM11" s="14">
        <f>SUM(AM6:AM10)</f>
        <v>59384.64</v>
      </c>
      <c r="AN11" s="3">
        <f>(AL11-AM11)/AM11*100</f>
        <v>25.59224068715412</v>
      </c>
    </row>
    <row r="12" spans="1:9" ht="24.75" customHeight="1">
      <c r="A12" s="7" t="s">
        <v>35</v>
      </c>
      <c r="G12" s="18"/>
      <c r="I12" s="7" t="s">
        <v>34</v>
      </c>
    </row>
  </sheetData>
  <mergeCells count="19">
    <mergeCell ref="AI4:AK4"/>
    <mergeCell ref="AL4:AN4"/>
    <mergeCell ref="AI3:AN3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1:Q1"/>
    <mergeCell ref="O2:Y2"/>
    <mergeCell ref="A3:A5"/>
    <mergeCell ref="B3:D4"/>
    <mergeCell ref="E3:G4"/>
    <mergeCell ref="H3:V3"/>
    <mergeCell ref="W3:A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2023-02-08T02:40:43Z</dcterms:created>
  <dcterms:modified xsi:type="dcterms:W3CDTF">2023-02-08T02:43:04Z</dcterms:modified>
  <cp:category/>
  <cp:version/>
  <cp:contentType/>
  <cp:contentStatus/>
</cp:coreProperties>
</file>